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240" windowHeight="11775" firstSheet="1" activeTab="1"/>
  </bookViews>
  <sheets>
    <sheet name="Wycena SOI PRZYKŁAD" sheetId="1" state="hidden" r:id="rId1"/>
    <sheet name="Oferta wykonawcy WZÓR" sheetId="10" r:id="rId2"/>
    <sheet name="Oferta wykonawcy PRZYKŁAD" sheetId="16" state="hidden" r:id="rId3"/>
    <sheet name="Wzór Harmonogramu PRZYKŁAD" sheetId="11" state="hidden" r:id="rId4"/>
    <sheet name="Zest do fakt konserw PRZYKŁAD" sheetId="12" state="hidden" r:id="rId5"/>
    <sheet name="Zest do fakt naprawy PRZYKŁAD" sheetId="20" state="hidden" r:id="rId6"/>
    <sheet name="Raport PRZYKŁAD" sheetId="13" state="hidden" r:id="rId7"/>
  </sheets>
  <definedNames>
    <definedName name="_xlnm.Print_Area" localSheetId="1">'Oferta wykonawcy WZÓR'!$A$1:$Y$92</definedName>
    <definedName name="_xlnm.Print_Titles" localSheetId="2">'Oferta wykonawcy PRZYKŁAD'!$11:$14</definedName>
    <definedName name="_xlnm.Print_Titles" localSheetId="1">'Oferta wykonawcy WZÓR'!$11:$14</definedName>
    <definedName name="_xlnm.Print_Titles" localSheetId="6">'Raport PRZYKŁAD'!$15:$18</definedName>
    <definedName name="_xlnm.Print_Titles" localSheetId="0">'Wycena SOI PRZYKŁAD'!$10:$13</definedName>
    <definedName name="_xlnm.Print_Titles" localSheetId="3">'Wzór Harmonogramu PRZYKŁAD'!$12:$16</definedName>
    <definedName name="_xlnm.Print_Titles" localSheetId="4">'Zest do fakt konserw PRZYKŁAD'!$20:$23</definedName>
    <definedName name="_xlnm.Print_Titles" localSheetId="5">'Zest do fakt naprawy PRZYKŁAD'!$17:$20</definedName>
  </definedNames>
  <calcPr calcId="145621"/>
</workbook>
</file>

<file path=xl/calcChain.xml><?xml version="1.0" encoding="utf-8"?>
<calcChain xmlns="http://schemas.openxmlformats.org/spreadsheetml/2006/main">
  <c r="Y79" i="10" l="1"/>
  <c r="X79" i="10"/>
  <c r="W79" i="10"/>
  <c r="V79" i="10"/>
  <c r="R79" i="10"/>
  <c r="Q79" i="10"/>
  <c r="X21" i="10"/>
  <c r="Y21" i="10"/>
  <c r="X22" i="10"/>
  <c r="Y22" i="10"/>
  <c r="X23" i="10"/>
  <c r="Y23" i="10"/>
  <c r="X24" i="10"/>
  <c r="Y24" i="10"/>
  <c r="X25" i="10"/>
  <c r="Y25" i="10"/>
  <c r="X26" i="10"/>
  <c r="Y26" i="10"/>
  <c r="X27" i="10"/>
  <c r="Y27" i="10"/>
  <c r="X28" i="10"/>
  <c r="Y28" i="10"/>
  <c r="X29" i="10"/>
  <c r="Y29" i="10"/>
  <c r="X30" i="10"/>
  <c r="Y30" i="10"/>
  <c r="X31" i="10"/>
  <c r="Y31" i="10"/>
  <c r="X32" i="10"/>
  <c r="Y32" i="10"/>
  <c r="X33" i="10"/>
  <c r="Y33" i="10"/>
  <c r="X34" i="10"/>
  <c r="Y34" i="10"/>
  <c r="X35" i="10"/>
  <c r="Y35" i="10"/>
  <c r="X36" i="10"/>
  <c r="Y36" i="10"/>
  <c r="X37" i="10"/>
  <c r="Y37" i="10"/>
  <c r="X38" i="10"/>
  <c r="Y38" i="10"/>
  <c r="X39" i="10"/>
  <c r="Y39" i="10"/>
  <c r="X40" i="10"/>
  <c r="Y40" i="10"/>
  <c r="X41" i="10"/>
  <c r="Y41" i="10"/>
  <c r="X42" i="10"/>
  <c r="Y42" i="10"/>
  <c r="X43" i="10"/>
  <c r="Y43" i="10"/>
  <c r="X44" i="10"/>
  <c r="Y44" i="10"/>
  <c r="X45" i="10"/>
  <c r="Y45" i="10"/>
  <c r="X46" i="10"/>
  <c r="Y46" i="10"/>
  <c r="X47" i="10"/>
  <c r="Y47" i="10"/>
  <c r="X48" i="10"/>
  <c r="Y48" i="10"/>
  <c r="X49" i="10"/>
  <c r="Y49" i="10"/>
  <c r="X50" i="10"/>
  <c r="Y50" i="10"/>
  <c r="X51" i="10"/>
  <c r="Y51" i="10"/>
  <c r="X52" i="10"/>
  <c r="Y52" i="10"/>
  <c r="X53" i="10"/>
  <c r="Y53" i="10"/>
  <c r="X54" i="10"/>
  <c r="Y54" i="10"/>
  <c r="X55" i="10"/>
  <c r="Y55" i="10"/>
  <c r="X56" i="10"/>
  <c r="Y56" i="10"/>
  <c r="X57" i="10"/>
  <c r="Y57" i="10"/>
  <c r="X58" i="10"/>
  <c r="Y58" i="10"/>
  <c r="X59" i="10"/>
  <c r="Y59" i="10"/>
  <c r="X60" i="10"/>
  <c r="Y60" i="10"/>
  <c r="X61" i="10"/>
  <c r="Y61" i="10"/>
  <c r="X62" i="10"/>
  <c r="Y62" i="10"/>
  <c r="X63" i="10"/>
  <c r="Y63" i="10"/>
  <c r="X64" i="10"/>
  <c r="Y64" i="10"/>
  <c r="X65" i="10"/>
  <c r="Y65" i="10"/>
  <c r="X66" i="10"/>
  <c r="Y66" i="10"/>
  <c r="X67" i="10"/>
  <c r="Y67" i="10"/>
  <c r="X68" i="10"/>
  <c r="Y68" i="10"/>
  <c r="X69" i="10"/>
  <c r="Y69" i="10"/>
  <c r="X70" i="10"/>
  <c r="Y70" i="10"/>
  <c r="X71" i="10"/>
  <c r="Y71" i="10"/>
  <c r="X72" i="10"/>
  <c r="Y72" i="10"/>
  <c r="X73" i="10"/>
  <c r="Y73" i="10"/>
  <c r="X74" i="10"/>
  <c r="Y74" i="10"/>
  <c r="X75" i="10"/>
  <c r="Y75" i="10"/>
  <c r="X76" i="10"/>
  <c r="Y76" i="10"/>
  <c r="X77" i="10"/>
  <c r="Y77" i="10"/>
  <c r="X78" i="10"/>
  <c r="Y78" i="10"/>
  <c r="Y20" i="10"/>
  <c r="X20" i="10"/>
  <c r="Y19" i="10"/>
  <c r="X19" i="10"/>
  <c r="Y18" i="10"/>
  <c r="X18" i="10"/>
  <c r="Y17" i="10"/>
  <c r="X17" i="10"/>
  <c r="Y16" i="10"/>
  <c r="X16" i="10"/>
  <c r="Y15" i="10"/>
  <c r="X15" i="10"/>
  <c r="T15" i="10" l="1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65" i="10"/>
  <c r="T66" i="10"/>
  <c r="T67" i="10"/>
  <c r="T68" i="10"/>
  <c r="T69" i="10"/>
  <c r="T70" i="10"/>
  <c r="T71" i="10"/>
  <c r="T72" i="10"/>
  <c r="T73" i="10"/>
  <c r="T74" i="10"/>
  <c r="T75" i="10"/>
  <c r="T76" i="10"/>
  <c r="T77" i="10"/>
  <c r="T78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V15" i="10" l="1"/>
  <c r="W15" i="10" s="1"/>
  <c r="U15" i="10"/>
  <c r="V16" i="10"/>
  <c r="W16" i="10" s="1"/>
  <c r="V18" i="10"/>
  <c r="W18" i="10" s="1"/>
  <c r="V19" i="10"/>
  <c r="W19" i="10" s="1"/>
  <c r="U19" i="10"/>
  <c r="V20" i="10"/>
  <c r="W20" i="10" s="1"/>
  <c r="V22" i="10"/>
  <c r="W22" i="10" s="1"/>
  <c r="V23" i="10"/>
  <c r="W23" i="10" s="1"/>
  <c r="U23" i="10"/>
  <c r="V24" i="10"/>
  <c r="W24" i="10" s="1"/>
  <c r="V26" i="10"/>
  <c r="W26" i="10" s="1"/>
  <c r="V27" i="10"/>
  <c r="W27" i="10" s="1"/>
  <c r="U27" i="10"/>
  <c r="V28" i="10"/>
  <c r="W28" i="10" s="1"/>
  <c r="V30" i="10"/>
  <c r="W30" i="10" s="1"/>
  <c r="V31" i="10"/>
  <c r="W31" i="10" s="1"/>
  <c r="U31" i="10"/>
  <c r="V32" i="10"/>
  <c r="W32" i="10" s="1"/>
  <c r="V34" i="10"/>
  <c r="W34" i="10" s="1"/>
  <c r="V35" i="10"/>
  <c r="W35" i="10" s="1"/>
  <c r="U35" i="10"/>
  <c r="V36" i="10"/>
  <c r="W36" i="10" s="1"/>
  <c r="V38" i="10"/>
  <c r="W38" i="10" s="1"/>
  <c r="V39" i="10"/>
  <c r="W39" i="10" s="1"/>
  <c r="U39" i="10"/>
  <c r="V40" i="10"/>
  <c r="W40" i="10" s="1"/>
  <c r="V42" i="10"/>
  <c r="W42" i="10" s="1"/>
  <c r="V43" i="10"/>
  <c r="W43" i="10" s="1"/>
  <c r="U43" i="10"/>
  <c r="V45" i="10"/>
  <c r="W45" i="10" s="1"/>
  <c r="U45" i="10"/>
  <c r="V47" i="10"/>
  <c r="W47" i="10" s="1"/>
  <c r="U47" i="10"/>
  <c r="V49" i="10"/>
  <c r="W49" i="10" s="1"/>
  <c r="U49" i="10"/>
  <c r="V51" i="10"/>
  <c r="W51" i="10" s="1"/>
  <c r="U51" i="10"/>
  <c r="V53" i="10"/>
  <c r="W53" i="10" s="1"/>
  <c r="U53" i="10"/>
  <c r="V55" i="10"/>
  <c r="W55" i="10" s="1"/>
  <c r="V56" i="10"/>
  <c r="W56" i="10" s="1"/>
  <c r="U56" i="10"/>
  <c r="V58" i="10"/>
  <c r="W58" i="10" s="1"/>
  <c r="U58" i="10"/>
  <c r="V60" i="10"/>
  <c r="W60" i="10" s="1"/>
  <c r="U60" i="10"/>
  <c r="V64" i="10"/>
  <c r="W64" i="10" s="1"/>
  <c r="U64" i="10"/>
  <c r="V66" i="10"/>
  <c r="W66" i="10" s="1"/>
  <c r="V68" i="10"/>
  <c r="W68" i="10" s="1"/>
  <c r="U68" i="10"/>
  <c r="V72" i="10"/>
  <c r="W72" i="10" s="1"/>
  <c r="V74" i="10"/>
  <c r="W74" i="10" s="1"/>
  <c r="U74" i="10"/>
  <c r="V76" i="10"/>
  <c r="W76" i="10" s="1"/>
  <c r="U76" i="10"/>
  <c r="Q16" i="10"/>
  <c r="R16" i="10" s="1"/>
  <c r="P16" i="10"/>
  <c r="P17" i="10"/>
  <c r="P18" i="10"/>
  <c r="Q18" i="10"/>
  <c r="R18" i="10" s="1"/>
  <c r="Q20" i="10"/>
  <c r="R20" i="10" s="1"/>
  <c r="P20" i="10"/>
  <c r="P21" i="10"/>
  <c r="P22" i="10"/>
  <c r="Q22" i="10"/>
  <c r="R22" i="10" s="1"/>
  <c r="Q24" i="10"/>
  <c r="R24" i="10" s="1"/>
  <c r="P24" i="10"/>
  <c r="P25" i="10"/>
  <c r="P26" i="10"/>
  <c r="Q26" i="10"/>
  <c r="R26" i="10" s="1"/>
  <c r="Q28" i="10"/>
  <c r="R28" i="10" s="1"/>
  <c r="P29" i="10"/>
  <c r="P30" i="10"/>
  <c r="Q30" i="10"/>
  <c r="R30" i="10" s="1"/>
  <c r="Q32" i="10"/>
  <c r="R32" i="10" s="1"/>
  <c r="P32" i="10"/>
  <c r="P33" i="10"/>
  <c r="P34" i="10"/>
  <c r="Q34" i="10"/>
  <c r="R34" i="10" s="1"/>
  <c r="Q36" i="10"/>
  <c r="R36" i="10" s="1"/>
  <c r="P36" i="10"/>
  <c r="P37" i="10"/>
  <c r="P38" i="10"/>
  <c r="Q38" i="10"/>
  <c r="R38" i="10" s="1"/>
  <c r="Q40" i="10"/>
  <c r="R40" i="10" s="1"/>
  <c r="P40" i="10"/>
  <c r="P41" i="10"/>
  <c r="P42" i="10"/>
  <c r="Q42" i="10"/>
  <c r="R42" i="10" s="1"/>
  <c r="Q44" i="10"/>
  <c r="R44" i="10" s="1"/>
  <c r="P45" i="10"/>
  <c r="P46" i="10"/>
  <c r="Q46" i="10"/>
  <c r="R46" i="10" s="1"/>
  <c r="Q48" i="10"/>
  <c r="R48" i="10" s="1"/>
  <c r="P48" i="10"/>
  <c r="P49" i="10"/>
  <c r="P50" i="10"/>
  <c r="Q50" i="10"/>
  <c r="R50" i="10" s="1"/>
  <c r="Q52" i="10"/>
  <c r="R52" i="10" s="1"/>
  <c r="P52" i="10"/>
  <c r="P53" i="10"/>
  <c r="P54" i="10"/>
  <c r="Q54" i="10"/>
  <c r="R54" i="10" s="1"/>
  <c r="Q56" i="10"/>
  <c r="R56" i="10" s="1"/>
  <c r="P56" i="10"/>
  <c r="P57" i="10"/>
  <c r="P58" i="10"/>
  <c r="Q58" i="10"/>
  <c r="R58" i="10" s="1"/>
  <c r="Q60" i="10"/>
  <c r="R60" i="10" s="1"/>
  <c r="P61" i="10"/>
  <c r="P62" i="10"/>
  <c r="Q62" i="10"/>
  <c r="R62" i="10" s="1"/>
  <c r="Q64" i="10"/>
  <c r="R64" i="10" s="1"/>
  <c r="P64" i="10"/>
  <c r="P65" i="10"/>
  <c r="P66" i="10"/>
  <c r="Q66" i="10"/>
  <c r="R66" i="10" s="1"/>
  <c r="P68" i="10"/>
  <c r="Q69" i="10"/>
  <c r="R69" i="10" s="1"/>
  <c r="P69" i="10"/>
  <c r="P70" i="10"/>
  <c r="Q70" i="10"/>
  <c r="R70" i="10" s="1"/>
  <c r="P72" i="10"/>
  <c r="Q73" i="10"/>
  <c r="R73" i="10" s="1"/>
  <c r="P73" i="10"/>
  <c r="P74" i="10"/>
  <c r="Q74" i="10"/>
  <c r="R74" i="10" s="1"/>
  <c r="P76" i="10"/>
  <c r="Q77" i="10"/>
  <c r="R77" i="10" s="1"/>
  <c r="P77" i="10"/>
  <c r="P78" i="10"/>
  <c r="Q78" i="10"/>
  <c r="R78" i="10" s="1"/>
  <c r="P55" i="10" l="1"/>
  <c r="Q55" i="10"/>
  <c r="R55" i="10" s="1"/>
  <c r="P39" i="10"/>
  <c r="Q39" i="10"/>
  <c r="R39" i="10" s="1"/>
  <c r="P23" i="10"/>
  <c r="Q23" i="10"/>
  <c r="R23" i="10" s="1"/>
  <c r="V77" i="10"/>
  <c r="U77" i="10"/>
  <c r="V63" i="10"/>
  <c r="W63" i="10" s="1"/>
  <c r="U63" i="10"/>
  <c r="V71" i="10"/>
  <c r="W71" i="10" s="1"/>
  <c r="U71" i="10"/>
  <c r="V62" i="10"/>
  <c r="U62" i="10"/>
  <c r="V59" i="10"/>
  <c r="W59" i="10" s="1"/>
  <c r="U59" i="10"/>
  <c r="V48" i="10"/>
  <c r="U48" i="10"/>
  <c r="P63" i="10"/>
  <c r="Q63" i="10"/>
  <c r="R63" i="10" s="1"/>
  <c r="P47" i="10"/>
  <c r="Q47" i="10"/>
  <c r="R47" i="10" s="1"/>
  <c r="P31" i="10"/>
  <c r="Q31" i="10"/>
  <c r="R31" i="10" s="1"/>
  <c r="P15" i="10"/>
  <c r="Q15" i="10"/>
  <c r="R15" i="10" s="1"/>
  <c r="V70" i="10"/>
  <c r="U70" i="10"/>
  <c r="V67" i="10"/>
  <c r="W67" i="10" s="1"/>
  <c r="U67" i="10"/>
  <c r="V61" i="10"/>
  <c r="W61" i="10" s="1"/>
  <c r="U61" i="10"/>
  <c r="V50" i="10"/>
  <c r="U50" i="10"/>
  <c r="V37" i="10"/>
  <c r="W37" i="10" s="1"/>
  <c r="U37" i="10"/>
  <c r="V21" i="10"/>
  <c r="W21" i="10" s="1"/>
  <c r="U21" i="10"/>
  <c r="Q75" i="10"/>
  <c r="R75" i="10" s="1"/>
  <c r="P75" i="10"/>
  <c r="P67" i="10"/>
  <c r="Q67" i="10"/>
  <c r="R67" i="10" s="1"/>
  <c r="P60" i="10"/>
  <c r="P51" i="10"/>
  <c r="Q51" i="10"/>
  <c r="R51" i="10" s="1"/>
  <c r="P44" i="10"/>
  <c r="P35" i="10"/>
  <c r="Q35" i="10"/>
  <c r="R35" i="10" s="1"/>
  <c r="P28" i="10"/>
  <c r="P19" i="10"/>
  <c r="Q19" i="10"/>
  <c r="R19" i="10" s="1"/>
  <c r="V78" i="10"/>
  <c r="U78" i="10"/>
  <c r="V75" i="10"/>
  <c r="W75" i="10" s="1"/>
  <c r="U75" i="10"/>
  <c r="U72" i="10"/>
  <c r="V69" i="10"/>
  <c r="U69" i="10"/>
  <c r="U66" i="10"/>
  <c r="V52" i="10"/>
  <c r="U52" i="10"/>
  <c r="V44" i="10"/>
  <c r="U44" i="10"/>
  <c r="V54" i="10"/>
  <c r="U54" i="10"/>
  <c r="V46" i="10"/>
  <c r="U46" i="10"/>
  <c r="V41" i="10"/>
  <c r="W41" i="10" s="1"/>
  <c r="U41" i="10"/>
  <c r="V33" i="10"/>
  <c r="W33" i="10" s="1"/>
  <c r="U33" i="10"/>
  <c r="V17" i="10"/>
  <c r="W17" i="10" s="1"/>
  <c r="U17" i="10"/>
  <c r="Q71" i="10"/>
  <c r="R71" i="10" s="1"/>
  <c r="P71" i="10"/>
  <c r="P59" i="10"/>
  <c r="Q59" i="10"/>
  <c r="R59" i="10" s="1"/>
  <c r="P43" i="10"/>
  <c r="Q43" i="10"/>
  <c r="R43" i="10" s="1"/>
  <c r="P27" i="10"/>
  <c r="Q27" i="10"/>
  <c r="R27" i="10" s="1"/>
  <c r="V25" i="10"/>
  <c r="W25" i="10" s="1"/>
  <c r="U25" i="10"/>
  <c r="V73" i="10"/>
  <c r="U73" i="10"/>
  <c r="V65" i="10"/>
  <c r="W65" i="10" s="1"/>
  <c r="U65" i="10"/>
  <c r="V57" i="10"/>
  <c r="W57" i="10" s="1"/>
  <c r="U57" i="10"/>
  <c r="V29" i="10"/>
  <c r="W29" i="10" s="1"/>
  <c r="U29" i="10"/>
  <c r="U55" i="10"/>
  <c r="U42" i="10"/>
  <c r="U38" i="10"/>
  <c r="U34" i="10"/>
  <c r="U30" i="10"/>
  <c r="U26" i="10"/>
  <c r="U22" i="10"/>
  <c r="U18" i="10"/>
  <c r="U40" i="10"/>
  <c r="U36" i="10"/>
  <c r="U32" i="10"/>
  <c r="U28" i="10"/>
  <c r="U24" i="10"/>
  <c r="U20" i="10"/>
  <c r="U16" i="10"/>
  <c r="Q76" i="10"/>
  <c r="R76" i="10" s="1"/>
  <c r="Q72" i="10"/>
  <c r="R72" i="10" s="1"/>
  <c r="Q68" i="10"/>
  <c r="R68" i="10" s="1"/>
  <c r="Q65" i="10"/>
  <c r="R65" i="10" s="1"/>
  <c r="Q61" i="10"/>
  <c r="R61" i="10" s="1"/>
  <c r="Q57" i="10"/>
  <c r="R57" i="10" s="1"/>
  <c r="Q53" i="10"/>
  <c r="R53" i="10" s="1"/>
  <c r="Q49" i="10"/>
  <c r="R49" i="10" s="1"/>
  <c r="Q45" i="10"/>
  <c r="R45" i="10" s="1"/>
  <c r="Q41" i="10"/>
  <c r="R41" i="10" s="1"/>
  <c r="Q37" i="10"/>
  <c r="R37" i="10" s="1"/>
  <c r="Q33" i="10"/>
  <c r="R33" i="10" s="1"/>
  <c r="Q29" i="10"/>
  <c r="R29" i="10" s="1"/>
  <c r="Q25" i="10"/>
  <c r="R25" i="10" s="1"/>
  <c r="Q21" i="10"/>
  <c r="R21" i="10" s="1"/>
  <c r="Q17" i="10"/>
  <c r="R17" i="10" s="1"/>
  <c r="W44" i="10" l="1"/>
  <c r="W78" i="10"/>
  <c r="W50" i="10"/>
  <c r="W73" i="10"/>
  <c r="W54" i="10"/>
  <c r="W77" i="10"/>
  <c r="W52" i="10"/>
  <c r="W70" i="10"/>
  <c r="W46" i="10"/>
  <c r="W69" i="10"/>
  <c r="W48" i="10"/>
  <c r="W62" i="10"/>
  <c r="Q22" i="20" l="1"/>
  <c r="R22" i="20" s="1"/>
  <c r="Q23" i="20"/>
  <c r="R23" i="20" s="1"/>
  <c r="Q24" i="20"/>
  <c r="R24" i="20" s="1"/>
  <c r="Q25" i="20"/>
  <c r="R25" i="20" s="1"/>
  <c r="Q21" i="20"/>
  <c r="P26" i="20"/>
  <c r="S34" i="12"/>
  <c r="R35" i="12"/>
  <c r="S35" i="12" s="1"/>
  <c r="R36" i="12"/>
  <c r="S36" i="12" s="1"/>
  <c r="R37" i="12"/>
  <c r="R38" i="12"/>
  <c r="R34" i="12"/>
  <c r="R27" i="12"/>
  <c r="S27" i="12" s="1"/>
  <c r="R28" i="12"/>
  <c r="S28" i="12" s="1"/>
  <c r="R29" i="12"/>
  <c r="S29" i="12" s="1"/>
  <c r="T29" i="12" s="1"/>
  <c r="R30" i="12"/>
  <c r="R31" i="12"/>
  <c r="S31" i="12" s="1"/>
  <c r="R26" i="12"/>
  <c r="S26" i="12" s="1"/>
  <c r="R33" i="12"/>
  <c r="R32" i="12"/>
  <c r="S32" i="12" s="1"/>
  <c r="R25" i="12"/>
  <c r="R24" i="12"/>
  <c r="S24" i="12" s="1"/>
  <c r="T24" i="12" s="1"/>
  <c r="T33" i="12" l="1"/>
  <c r="S33" i="12"/>
  <c r="S37" i="12"/>
  <c r="T37" i="12" s="1"/>
  <c r="R39" i="12"/>
  <c r="T30" i="12"/>
  <c r="T34" i="12"/>
  <c r="T28" i="12"/>
  <c r="Q26" i="20"/>
  <c r="T26" i="12"/>
  <c r="S38" i="12"/>
  <c r="T38" i="12" s="1"/>
  <c r="S30" i="12"/>
  <c r="R21" i="20"/>
  <c r="R26" i="20" s="1"/>
  <c r="S25" i="12"/>
  <c r="T25" i="12" s="1"/>
  <c r="T36" i="12"/>
  <c r="T32" i="12"/>
  <c r="T35" i="12"/>
  <c r="T31" i="12"/>
  <c r="T27" i="12"/>
  <c r="O26" i="16"/>
  <c r="O27" i="16"/>
  <c r="O28" i="16"/>
  <c r="O29" i="16"/>
  <c r="P29" i="16" s="1"/>
  <c r="Q29" i="16" s="1"/>
  <c r="R29" i="16" s="1"/>
  <c r="O25" i="16"/>
  <c r="O18" i="16"/>
  <c r="P18" i="16" s="1"/>
  <c r="O19" i="16"/>
  <c r="O20" i="16"/>
  <c r="P20" i="16" s="1"/>
  <c r="Q20" i="16" s="1"/>
  <c r="R20" i="16" s="1"/>
  <c r="O21" i="16"/>
  <c r="O22" i="16"/>
  <c r="P22" i="16" s="1"/>
  <c r="Q22" i="16" s="1"/>
  <c r="R22" i="16" s="1"/>
  <c r="O17" i="16"/>
  <c r="P19" i="16"/>
  <c r="O24" i="16"/>
  <c r="P24" i="16" s="1"/>
  <c r="O23" i="16"/>
  <c r="O16" i="16"/>
  <c r="O15" i="16"/>
  <c r="P26" i="16"/>
  <c r="Q26" i="16" s="1"/>
  <c r="R26" i="16" s="1"/>
  <c r="P27" i="16"/>
  <c r="Q27" i="16" s="1"/>
  <c r="R27" i="16" s="1"/>
  <c r="P28" i="16"/>
  <c r="Q28" i="16" s="1"/>
  <c r="R28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S39" i="12" l="1"/>
  <c r="P25" i="16"/>
  <c r="Q25" i="16" s="1"/>
  <c r="R25" i="16" s="1"/>
  <c r="Q24" i="16"/>
  <c r="R24" i="16" s="1"/>
  <c r="Q18" i="16"/>
  <c r="R18" i="16" s="1"/>
  <c r="T39" i="12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L17" i="11"/>
  <c r="AM17" i="11" s="1"/>
  <c r="AN17" i="11" s="1"/>
  <c r="P22" i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M18" i="11" l="1"/>
  <c r="AN18" i="11" s="1"/>
  <c r="AO18" i="11" s="1"/>
  <c r="AO27" i="11"/>
  <c r="R30" i="16"/>
  <c r="Q22" i="1"/>
  <c r="AN26" i="11"/>
  <c r="AO26" i="11" s="1"/>
  <c r="AO25" i="11"/>
  <c r="Q23" i="1"/>
  <c r="R23" i="1" s="1"/>
  <c r="Q14" i="1"/>
  <c r="AO17" i="11"/>
  <c r="Q15" i="1"/>
  <c r="R15" i="1" s="1"/>
  <c r="AN19" i="11"/>
  <c r="AO19" i="11" s="1"/>
  <c r="AM19" i="11"/>
  <c r="AM20" i="11"/>
  <c r="AN20" i="11" s="1"/>
  <c r="AO20" i="11" s="1"/>
  <c r="AM21" i="11"/>
  <c r="AN21" i="11" s="1"/>
  <c r="AO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R22" i="1" s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R25" i="1" s="1"/>
  <c r="O26" i="1"/>
  <c r="P26" i="1" s="1"/>
  <c r="Q26" i="1" s="1"/>
  <c r="O27" i="1"/>
  <c r="P27" i="1" s="1"/>
  <c r="Q27" i="1" s="1"/>
  <c r="O28" i="1"/>
  <c r="P28" i="1" s="1"/>
  <c r="Q28" i="1" s="1"/>
  <c r="AO32" i="11" l="1"/>
  <c r="V32" i="11"/>
  <c r="AB32" i="11"/>
  <c r="Y32" i="11"/>
  <c r="P32" i="11"/>
  <c r="AE32" i="11"/>
  <c r="M32" i="11"/>
  <c r="AH32" i="11"/>
  <c r="S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<sst xmlns="http://schemas.openxmlformats.org/spreadsheetml/2006/main" count="1380" uniqueCount="364">
  <si>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</si>
  <si>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</si>
  <si>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</si>
  <si>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</si>
  <si>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</si>
  <si>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</si>
  <si>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</si>
  <si>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</si>
  <si>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</si>
  <si>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</si>
  <si>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</si>
  <si>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</si>
  <si>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</si>
  <si>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</si>
  <si>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</si>
  <si>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</si>
  <si>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</si>
  <si>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</si>
  <si>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</si>
  <si>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</si>
  <si>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</si>
  <si>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</si>
  <si>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</si>
  <si>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</si>
  <si>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</si>
  <si>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</si>
  <si>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</si>
  <si>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</si>
  <si>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</si>
  <si>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</si>
  <si>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</si>
  <si>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</si>
  <si>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</si>
  <si>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</si>
  <si>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</si>
  <si>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</si>
  <si>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</si>
  <si>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</si>
  <si>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</si>
  <si>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</si>
  <si>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</si>
  <si>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</si>
  <si>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</si>
  <si>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</si>
  <si>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</si>
  <si>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</si>
  <si>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</si>
  <si>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</si>
  <si>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</si>
  <si>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</si>
  <si>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</si>
  <si>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</si>
  <si>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</si>
  <si>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</si>
  <si>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</si>
  <si>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</si>
  <si>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</si>
  <si>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</si>
  <si>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</si>
  <si>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</si>
  <si>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</si>
  <si>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</si>
  <si>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</si>
  <si>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</si>
  <si>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</si>
  <si>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</si>
  <si>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</si>
  <si>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</si>
  <si>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</si>
  <si>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</si>
  <si>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</si>
  <si>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</si>
  <si>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</si>
  <si>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</si>
  <si>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</si>
  <si>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</si>
  <si>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</si>
  <si>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</si>
  <si>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</si>
  <si>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</si>
  <si>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</si>
  <si>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</si>
  <si>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</si>
  <si>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</si>
  <si>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</si>
  <si>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</si>
  <si>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</si>
  <si>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</si>
  <si>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</si>
  <si>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</si>
  <si>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</si>
  <si>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</si>
  <si>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</si>
  <si>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</si>
  <si>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</si>
  <si>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</si>
  <si>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</si>
  <si>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</si>
  <si>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</si>
  <si>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</si>
  <si>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</si>
  <si>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</si>
  <si>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</si>
  <si>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</si>
  <si>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</si>
  <si>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</si>
  <si>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</si>
  <si>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</si>
  <si>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</si>
  <si>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</si>
  <si>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</si>
  <si>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</si>
  <si>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</si>
  <si>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</si>
  <si>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</si>
  <si>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</si>
  <si>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</si>
  <si>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</si>
  <si>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</si>
  <si>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</si>
  <si>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</si>
  <si>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</si>
  <si>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</si>
  <si>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</si>
  <si>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</si>
  <si>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</si>
  <si>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</si>
  <si>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</si>
  <si>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</si>
  <si>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</si>
  <si>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</si>
  <si>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</si>
  <si>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</si>
  <si>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</si>
  <si>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</si>
  <si>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</si>
  <si>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</si>
  <si>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</si>
  <si>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</si>
  <si>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</si>
  <si>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</si>
  <si>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</si>
  <si>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</si>
  <si>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</si>
  <si>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</si>
  <si>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</si>
  <si>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</si>
  <si>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</si>
  <si>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</si>
  <si>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</si>
  <si>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</si>
  <si>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</si>
  <si>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</si>
  <si>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</si>
  <si>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</si>
  <si>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</si>
  <si>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</si>
  <si>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</si>
  <si>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</si>
  <si>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</si>
  <si>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</si>
  <si>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</si>
  <si>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</si>
  <si>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</si>
  <si>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</si>
  <si>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</si>
  <si>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</si>
  <si>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</si>
  <si>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</si>
  <si>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</si>
  <si>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</si>
  <si>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</si>
  <si>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</si>
  <si>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</si>
  <si>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</si>
  <si>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</si>
  <si>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</si>
  <si>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</si>
  <si>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</si>
  <si>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</si>
  <si>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</si>
  <si>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</si>
  <si>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</si>
  <si>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</si>
  <si>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</si>
  <si>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</si>
  <si>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</si>
  <si>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</si>
  <si>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</si>
  <si>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</si>
  <si>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</si>
  <si>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</si>
  <si>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</si>
  <si>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</si>
  <si>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</si>
  <si>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</si>
  <si>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</si>
  <si>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</si>
  <si>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</si>
  <si>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</si>
  <si>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</si>
  <si>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</si>
  <si>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</si>
  <si>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</si>
  <si>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>Rodzaj stałych urządzeń technicznych: przepompownie i oczyszczalnie ścieków</t>
  </si>
  <si>
    <t>-</t>
  </si>
  <si>
    <t>ECOL-UNICON</t>
  </si>
  <si>
    <t>GRUNDFOS</t>
  </si>
  <si>
    <t>Przepompownia scieków</t>
  </si>
  <si>
    <t>Przepompownia wody opadowej        i roztopowej</t>
  </si>
  <si>
    <t>DW VOX M150</t>
  </si>
  <si>
    <t>EBARA</t>
  </si>
  <si>
    <t>ul.Zwycięstwa Darłowo</t>
  </si>
  <si>
    <t>przy budynku nr 576</t>
  </si>
  <si>
    <t>Grupa Lotnicza</t>
  </si>
  <si>
    <t>Pompownia zasilająca hydranty wew.</t>
  </si>
  <si>
    <t>budynek nr 185</t>
  </si>
  <si>
    <t>Przepompownia wód opadowych        i roztopowych</t>
  </si>
  <si>
    <t>WQ15-7.1.1</t>
  </si>
  <si>
    <t>OMNIGENA</t>
  </si>
  <si>
    <t>teren MPS-u</t>
  </si>
  <si>
    <t xml:space="preserve">Przepompownia wód opadowych        i roztopowych na rozsączanie </t>
  </si>
  <si>
    <t>C80-R01D</t>
  </si>
  <si>
    <t>HIDROSTAL</t>
  </si>
  <si>
    <t>GZ Darłowo</t>
  </si>
  <si>
    <t>E 06M</t>
  </si>
  <si>
    <t>teren MPS-u przy bud. nr 564</t>
  </si>
  <si>
    <t>Przepompownia wód opadowych i roztopowych</t>
  </si>
  <si>
    <t>TP70M23/4D</t>
  </si>
  <si>
    <t>HOMA</t>
  </si>
  <si>
    <t>przy budynek nr 45</t>
  </si>
  <si>
    <t>MX2456-P84</t>
  </si>
  <si>
    <t>przy bud.nr 45</t>
  </si>
  <si>
    <t>Skrzynia Q-BIG Vawin z kanałem inspekcyjnym</t>
  </si>
  <si>
    <t>Studzienki, filtr</t>
  </si>
  <si>
    <t>Vawin</t>
  </si>
  <si>
    <t>HYDROFORNIA</t>
  </si>
  <si>
    <t>CRIE 10-05 A-CA  CR32-8A</t>
  </si>
  <si>
    <t xml:space="preserve"> budynek nr 231</t>
  </si>
  <si>
    <t xml:space="preserve"> Przepompownia ścieków</t>
  </si>
  <si>
    <t>MS 3-72z</t>
  </si>
  <si>
    <t>METALCHEM Warszawa</t>
  </si>
  <si>
    <t>w budynku nr 39</t>
  </si>
  <si>
    <t>Przepompownia wody martwej</t>
  </si>
  <si>
    <t>LFP200UM125</t>
  </si>
  <si>
    <t>Leszczyńska Fabryka Pomp</t>
  </si>
  <si>
    <t>w budynku nr 534</t>
  </si>
  <si>
    <t>Pompa elektryczna wirowa 80z2K z silnikiem o mocy P=4kW Wydajność pompy Qmax 42m3/h  Zasilanie 430V</t>
  </si>
  <si>
    <t>Białogon</t>
  </si>
  <si>
    <t>Kielecka Fabryka Pomp</t>
  </si>
  <si>
    <t>ul. Nadmorska w Bobolinie</t>
  </si>
  <si>
    <t>budynek nr 17</t>
  </si>
  <si>
    <t>17WOG</t>
  </si>
  <si>
    <t xml:space="preserve"> Szafka zasilająco sterująca. </t>
  </si>
  <si>
    <t>Skrzynka zasilająco sterująca.</t>
  </si>
  <si>
    <t xml:space="preserve">Zestaw pompowy (3 pompy w zestawie utrzymywanie ciśnienia w sieci) typ CRIE 10-05 A-CA o mocy 3kW każda pompa. Zestaw pompowy (3 pompy w zestawie, podnoszenie ciśnienia wody w soeći dla celów p-poż) typ CR32-8A o mocy silnika 15kW każdy silnik. </t>
  </si>
  <si>
    <t xml:space="preserve">Rozdzielnica elektryczna EPS ECOL-UNION P1=14kW. </t>
  </si>
  <si>
    <t xml:space="preserve">EPS ECOL-UNION P1=14kW. </t>
  </si>
  <si>
    <t xml:space="preserve">Pompa elektryczna typ MX2456-P84 z pływakiem - 2 szt. Wydajność Qmax 57,3 l/s Studzienka przelotowa żelbetowa H-4000. </t>
  </si>
  <si>
    <t xml:space="preserve"> Rozdzielnica elektryczna EPS ECOL-UNION P1=14kW. </t>
  </si>
  <si>
    <t xml:space="preserve">Pompa elektryczna typ TP70M23/4D z pływakiem - 2 szt. Wydajność Qmax 24l/s RStudzienka przelotowa żelbetowa H-4000. </t>
  </si>
  <si>
    <t>Skrzynka sterująca pompą BIOPOMP 2       DN 1000. H 3000 Biocent Lublin</t>
  </si>
  <si>
    <t>Biocent Lublin</t>
  </si>
  <si>
    <t xml:space="preserve">Pompa elektryczna z pływakiem 230V- 1,1kW </t>
  </si>
  <si>
    <t xml:space="preserve">  Skrzynka zasilająca, sterująca</t>
  </si>
  <si>
    <t>Skrzynka zasilająca, sterująca</t>
  </si>
  <si>
    <t>Pompa elektryczna WQ 15-7.1.1 z rozdrabniaczem i pływakiem - 2 szt. P=1,1kW, Q=320 l/min, H=18m. Zbiornik żelbetowy  Dn-1000 H- 3000.</t>
  </si>
  <si>
    <t xml:space="preserve">Pompa elektryczna z pływakiem -   1 szt. U=430V , P=5,5 kW. </t>
  </si>
  <si>
    <t xml:space="preserve"> Skrzynka sterująca, zabezpieczająca Zbiornik </t>
  </si>
  <si>
    <t>Pompa elektryczna typ E06M z pływakiem zasilanie 430V moc silnika 11kW szt. 2 Wydajność Qmax =288 m3/h</t>
  </si>
  <si>
    <t>Skrzynka sterująca pompy  Zbiornik żelbetowy Dn-1500, H- 4000</t>
  </si>
  <si>
    <t>Zał. Nr 2 do ST pkt.16 ppkt a,</t>
  </si>
  <si>
    <t>Zał. Nr 2 do ST pkt.10 ppkt h</t>
  </si>
  <si>
    <t>Zał. Nr 2 do ST pkt.10 ppkt b,g,h</t>
  </si>
  <si>
    <t>Zał. Nr 2 do ST pkt.17 ppkt a,c,d</t>
  </si>
  <si>
    <t>Zał. Nr 2 do ST pkt.17 ppkt e</t>
  </si>
  <si>
    <t>Zał. Nr 2 do ST pkt.17 ppkt c</t>
  </si>
  <si>
    <t>Zał. Nr 2 do ST pkt.16 ppkt a,b,f</t>
  </si>
  <si>
    <t>Zał. Nr 2 do ST pkt.16 ppkt e,d,g</t>
  </si>
  <si>
    <t>Zał. Nr 2 do ST pkt.16 ppkt e,c</t>
  </si>
  <si>
    <t>Zał. Nr 2 do ST pkt.15 ppkt a,b</t>
  </si>
  <si>
    <t>Zał. Nr 2 do ST pkt.15 ppkt c,d,f,g,h</t>
  </si>
  <si>
    <t>Zał. Nr 2 do ST pkt.15 ppkt a,</t>
  </si>
  <si>
    <t>Zał. Nr 2 do ST pkt.15 ppkt d,g</t>
  </si>
  <si>
    <t>Zał. Nr 2 do ST pkt.14 ppkt a,b,e,g</t>
  </si>
  <si>
    <t>Zał. Nr 2 do ST pkt.14 ppkt c,f,h</t>
  </si>
  <si>
    <t>Zał. Nr 2 do ST pkt.14 ppkt b,g</t>
  </si>
  <si>
    <t>Zał. Nr 2 do ST pkt.14 ppkt c,</t>
  </si>
  <si>
    <t>Zał. Nr 2 do ST pkt.11 ppkt g,h,i,j,</t>
  </si>
  <si>
    <t>Zał. Nr 2 do ST pkt.11 ppkt a,b,d,e</t>
  </si>
  <si>
    <t>Zał. Nr 2 do ST pkt.11 ppkt g,j</t>
  </si>
  <si>
    <t>Zał. Nr 2 do ST pkt.11 ppkt c,f</t>
  </si>
  <si>
    <t>Zał. Nr 2 do ST pkt.11 ppkt b</t>
  </si>
  <si>
    <t>Zał. Nr 2 do ST pkt.12 ppkt c,</t>
  </si>
  <si>
    <t>Zał. Nr 2 do ST pkt.13 ppkt a, b,c</t>
  </si>
  <si>
    <t>Zał. Nr 2 do ST pkt.21 ppkt j</t>
  </si>
  <si>
    <t>Zał. Nr 2 do ST pkt.21 ppkt a,b,c,d,e,f,g,h,i</t>
  </si>
  <si>
    <t>Zał. Nr 2 do ST pkt.21 ppkt d</t>
  </si>
  <si>
    <t>Zał. Nr 2 do ST pkt.18 ppkt e,f</t>
  </si>
  <si>
    <t>Zał. Nr 2 do ST pkt.18 ppkt a,b,c,d,g,h</t>
  </si>
  <si>
    <t>Zał. Nr 2 do ST pkt.18 ppkt f</t>
  </si>
  <si>
    <t>Zał. Nr 2 do ST pkt.18 ppkt d</t>
  </si>
  <si>
    <t>Zał. Nr 2 do ST pkt 19 ppkt i,j</t>
  </si>
  <si>
    <t>Zał. Nr 2 do ST pkt 19 ppkt a,b,c,d,e,f,g,h,</t>
  </si>
  <si>
    <t>Zał. Nr 2 do ST pkt 20 ppkt a, d,e,f</t>
  </si>
  <si>
    <t>Zał. Nr 2 do ST pkt 20 ppkt b, c,</t>
  </si>
  <si>
    <t>Czasookres wykonania konserwacji
[m-c]</t>
  </si>
  <si>
    <t>XFP 80C-VX PE15/4-C50</t>
  </si>
  <si>
    <t xml:space="preserve">Pompa XFP 80C-VX PE15/4-C50  moc pompy nr 1- 1,8 kW Pompa XFP 80C-VX PE15/4-C50   moc pompy nr 2 - 1,5kW  </t>
  </si>
  <si>
    <t>Szafa sterownicza</t>
  </si>
  <si>
    <t>ECOL-UNICON typ 2P</t>
  </si>
  <si>
    <t>przy bud.nr 600</t>
  </si>
  <si>
    <t>Zał. Nr 2 do ST pkt.22 ppkt a,b,d,e,</t>
  </si>
  <si>
    <t>Zał. Nr 2 do ST pkt.22 ppkt c,</t>
  </si>
  <si>
    <t>Skrzynka ze sterownikiem</t>
  </si>
  <si>
    <t>Zał. Nr 2 do ST pkt.24 ppkt c,</t>
  </si>
  <si>
    <t>przy parkingu VIP</t>
  </si>
  <si>
    <t xml:space="preserve">Pompa XFP 201G-CB2 PE110/6 -G-50  moc pompy nr 1 - 12,2kW pompa XFP 201G-CB2 PE110/6 -G-50  moc pompy nr 2 - 11kW  </t>
  </si>
  <si>
    <t>Zał. Nr 2 do ST pkt.25 ppkt c,</t>
  </si>
  <si>
    <t xml:space="preserve">Pompa zatapialna ABS typu XFP 80C-VX PE22/4-C 50  moc pompy nr 1- 2,5 kW  Pompa zatapialna ABS typu XFP 80C-VX PE22/4-C 50   moc pompy nr 2 - 2,2 kW </t>
  </si>
  <si>
    <t xml:space="preserve">Pompa zatapialna ABS typu XFP 80C-VX PE22/4-C 50  moc pompy nr 1- 2,5 kW ompa zatapialna ABS typu XFP 80C-VX PE22/4-C 50   moc pompy nr 2 - 2,2 kW </t>
  </si>
  <si>
    <t>XFP 80C-VX PE22/4-C 50</t>
  </si>
  <si>
    <t>XFP 201G-CB2 PE110/6 -G-50</t>
  </si>
  <si>
    <t>Pompa elektryczna typ MS 3-72z  o mocy silnika P=7,5kW zasilanie 430V.  Wydajność  Qmax 30m3/h .Zbiornik pomp żelbetowy oraz zbiornik zbiorczy-osadnik. Przepływomierz ścieków MAG 1000</t>
  </si>
  <si>
    <t>Pompa zatapialna SV 80 Metalchem</t>
  </si>
  <si>
    <t>SV 80</t>
  </si>
  <si>
    <t>Rozdzielnica elektryczna</t>
  </si>
  <si>
    <t>Pompy elektryczne szt.2 typ LFP 200UM 125 z pływakami o mocy silnika 4kW i wydajnośći Q=150 l/s</t>
  </si>
  <si>
    <t>pompa elektryczna MG90SB2-24FT115-H3 - 2 szt.   P=1,5 kW,</t>
  </si>
  <si>
    <t>Ilość konserwacji w trakcie roku trwania umowy</t>
  </si>
  <si>
    <t>Zał. Nr 2 do ST pkt.12 ppkt d,</t>
  </si>
  <si>
    <t>Zał. Nr 2 do ST pkt.12 ppkt g,h,i,</t>
  </si>
  <si>
    <t>Zał. Nr 2 do ST pkt.12 ppkt a,b,e,f,</t>
  </si>
  <si>
    <t>Zał. Nr 2 do ST pkt.12 ppkt b,</t>
  </si>
  <si>
    <t>Zał. Nr 2 do ST pkt.22 ppkt g</t>
  </si>
  <si>
    <t>Zał. Nr 2 do ST pkt.22 ppkt b</t>
  </si>
  <si>
    <t>Zał. Nr 2 do ST pkt.22 ppkt g,f,h</t>
  </si>
  <si>
    <t>Zał. Nr 2 do ST pkt.23 ppkt a,b,c,d,e,f,g,i,</t>
  </si>
  <si>
    <t>Zał. Nr 2 do ST pkt.23 ppkt j,k,l,m,</t>
  </si>
  <si>
    <t>Zał. Nr 2 do ST pkt.23 ppktk, l,</t>
  </si>
  <si>
    <t>Zał. Nr 2 do ST pkt.23 ppkt g,h,</t>
  </si>
  <si>
    <t>Zał. Nr 2 do ST pkt.24 ppkt a,b,e,f,g,j</t>
  </si>
  <si>
    <t>Zał. Nr 2 do ST pkt.24 ppkt d,h,i,</t>
  </si>
  <si>
    <t>Zał. Nr 2 do ST pkt.242 ppkt b,</t>
  </si>
  <si>
    <t>Zał. Nr 2 do ST pkt.24 ppkt d,</t>
  </si>
  <si>
    <t>Zał. Nr 2 do ST pkt.10 ppkt f</t>
  </si>
  <si>
    <t>Zał. Nr 2 do ST pkt.10 ppkt a,c,d,e,f</t>
  </si>
  <si>
    <t>Zał. Nr 2 do ST pkt.25 ppkt a,b,c,e,f,h,k</t>
  </si>
  <si>
    <t>Zał. Nr 2 do ST pkt.25 ppkt g,i,j,</t>
  </si>
  <si>
    <t>Zał. Nr 2 do ST pkt.25 ppkt d,</t>
  </si>
  <si>
    <t>Całość brutto [zł]</t>
  </si>
  <si>
    <t>Nazwa i adres Zamawiającego: 17 Wojskowy Oddział Gospodarczy; ul. 4 Marca 3; 75-901 Koszalin - GZ DARŁOWO</t>
  </si>
  <si>
    <t>Nazwa i Kody CPV: 50511000-0 - Usługi w zakresie napraw i konserwacji pomp</t>
  </si>
  <si>
    <t>Wycena konserwacji w 2025 roku</t>
  </si>
  <si>
    <t>Wycena konserwacji w 2026 roku</t>
  </si>
  <si>
    <t>kol.20 = kol.6 x kol.19</t>
  </si>
  <si>
    <t>kol.24 = (kol.15+kol.20) x kol.12</t>
  </si>
  <si>
    <t>kol.21 = kol.20 x 23%</t>
  </si>
  <si>
    <t>kol.25 = kol.18 +kol.23</t>
  </si>
  <si>
    <t>kol.22 = kol.20 + kol.21</t>
  </si>
  <si>
    <t>kol.23 = kol.22 x kol.12</t>
  </si>
  <si>
    <t>ZESTAWIENIE CENOWE USŁUGI KONSERWACYJNEJ STAŁYCH URZĄDZEŃ TECHNICZNYCH - ZADANIE NR 3</t>
  </si>
  <si>
    <t>Załącznik nr 2 do SWZ</t>
  </si>
  <si>
    <t>Kwalifikowany podpis elektroniczny/podpis osobisty/podpis zaufany złożony przez osobę(osoby) uprawnioną(-e)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</si>
</sst>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zł&quot;#,##0_);[Red]\(&quot;zł&quot;#,##0\)"/>
    <numFmt numFmtId="166" formatCode="&quot;zł&quot;#,##0.00_);[Red]\(&quot;zł&quot;#,##0.00\)"/>
    <numFmt numFmtId="167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sz val="11"/>
      <color rgb="FF3F3F76"/>
      <name val="Calibri"/>
      <family val="2"/>
      <charset val="238"/>
      <scheme val="minor"/>
    </font>
    <font>
      <i/>
      <sz val="11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9" fillId="3" borderId="14" applyNumberFormat="0" applyAlignment="0" applyProtection="0"/>
    <xf numFmtId="164" fontId="2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0" fontId="17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166" fontId="13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5" fillId="0" borderId="15" xfId="1" applyFont="1" applyFill="1" applyBorder="1" applyAlignment="1">
      <alignment horizontal="center" vertical="center"/>
    </xf>
    <xf numFmtId="0" fontId="15" fillId="0" borderId="16" xfId="1" applyFont="1" applyFill="1" applyBorder="1" applyAlignment="1">
      <alignment horizontal="center" vertical="center"/>
    </xf>
    <xf numFmtId="0" fontId="15" fillId="0" borderId="16" xfId="1" applyFont="1" applyFill="1" applyBorder="1" applyAlignment="1">
      <alignment horizontal="center" vertical="center" wrapText="1"/>
    </xf>
    <xf numFmtId="0" fontId="15" fillId="0" borderId="17" xfId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" fillId="2" borderId="1" xfId="0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right" vertical="center"/>
    </xf>
    <xf numFmtId="2" fontId="15" fillId="5" borderId="2" xfId="0" applyNumberFormat="1" applyFont="1" applyFill="1" applyBorder="1" applyAlignment="1">
      <alignment horizontal="right" vertical="center"/>
    </xf>
    <xf numFmtId="2" fontId="9" fillId="5" borderId="1" xfId="0" applyNumberFormat="1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left" vertical="center"/>
    </xf>
    <xf numFmtId="2" fontId="15" fillId="5" borderId="2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2" fontId="20" fillId="4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6" fillId="6" borderId="1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164" fontId="4" fillId="0" borderId="0" xfId="2" applyFont="1" applyAlignment="1">
      <alignment wrapText="1"/>
    </xf>
    <xf numFmtId="164" fontId="3" fillId="5" borderId="1" xfId="2" applyFont="1" applyFill="1" applyBorder="1" applyAlignment="1">
      <alignment wrapText="1"/>
    </xf>
    <xf numFmtId="2" fontId="0" fillId="5" borderId="1" xfId="0" applyNumberFormat="1" applyFill="1" applyBorder="1"/>
    <xf numFmtId="2" fontId="17" fillId="6" borderId="1" xfId="0" applyNumberFormat="1" applyFont="1" applyFill="1" applyBorder="1" applyAlignment="1">
      <alignment vertical="center"/>
    </xf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167" fontId="13" fillId="0" borderId="0" xfId="0" applyNumberFormat="1" applyFont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0" fillId="7" borderId="1" xfId="0" applyFill="1" applyBorder="1" applyAlignment="1"/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</cellXfs>
  <cellStyles count="3">
    <cellStyle name="Dane wejściowe" xfId="1" builtinId="20"/>
    <cellStyle name="Dziesiętny" xfId="2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11" t="s">
        <v>96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108" t="s">
        <v>0</v>
      </c>
      <c r="B10" s="108" t="s">
        <v>76</v>
      </c>
      <c r="C10" s="102" t="s">
        <v>78</v>
      </c>
      <c r="D10" s="103"/>
      <c r="E10" s="103"/>
      <c r="F10" s="103"/>
      <c r="G10" s="104"/>
      <c r="H10" s="108" t="s">
        <v>1</v>
      </c>
      <c r="I10" s="108"/>
      <c r="J10" s="108"/>
      <c r="K10" s="108" t="s">
        <v>57</v>
      </c>
      <c r="L10" s="108" t="s">
        <v>34</v>
      </c>
      <c r="M10" s="108" t="s">
        <v>75</v>
      </c>
      <c r="N10" s="102" t="s">
        <v>101</v>
      </c>
      <c r="O10" s="103"/>
      <c r="P10" s="103"/>
      <c r="Q10" s="103"/>
      <c r="R10" s="104"/>
    </row>
    <row r="11" spans="1:18" ht="15.75" customHeight="1">
      <c r="A11" s="108"/>
      <c r="B11" s="108"/>
      <c r="C11" s="105" t="s">
        <v>77</v>
      </c>
      <c r="D11" s="105" t="s">
        <v>5</v>
      </c>
      <c r="E11" s="105" t="s">
        <v>7</v>
      </c>
      <c r="F11" s="105" t="s">
        <v>74</v>
      </c>
      <c r="G11" s="105" t="s">
        <v>110</v>
      </c>
      <c r="H11" s="105" t="s">
        <v>2</v>
      </c>
      <c r="I11" s="105" t="s">
        <v>3</v>
      </c>
      <c r="J11" s="105" t="s">
        <v>71</v>
      </c>
      <c r="K11" s="108"/>
      <c r="L11" s="108"/>
      <c r="M11" s="108"/>
      <c r="N11" s="102" t="s">
        <v>97</v>
      </c>
      <c r="O11" s="103"/>
      <c r="P11" s="103"/>
      <c r="Q11" s="104"/>
      <c r="R11" s="5" t="s">
        <v>37</v>
      </c>
    </row>
    <row r="12" spans="1:18" ht="49.5" customHeight="1">
      <c r="A12" s="108"/>
      <c r="B12" s="108"/>
      <c r="C12" s="106"/>
      <c r="D12" s="106"/>
      <c r="E12" s="106"/>
      <c r="F12" s="106"/>
      <c r="G12" s="106"/>
      <c r="H12" s="106"/>
      <c r="I12" s="106"/>
      <c r="J12" s="106"/>
      <c r="K12" s="108"/>
      <c r="L12" s="108"/>
      <c r="M12" s="108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107">
        <v>1</v>
      </c>
      <c r="B14" s="109" t="s">
        <v>4</v>
      </c>
      <c r="C14" s="110" t="s">
        <v>6</v>
      </c>
      <c r="D14" s="107" t="s">
        <v>9</v>
      </c>
      <c r="E14" s="107" t="s">
        <v>8</v>
      </c>
      <c r="F14" s="107">
        <v>1</v>
      </c>
      <c r="G14" s="107">
        <v>2014</v>
      </c>
      <c r="H14" s="109" t="s">
        <v>17</v>
      </c>
      <c r="I14" s="107">
        <v>15</v>
      </c>
      <c r="J14" s="107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107"/>
      <c r="B15" s="109"/>
      <c r="C15" s="110"/>
      <c r="D15" s="107"/>
      <c r="E15" s="107"/>
      <c r="F15" s="107"/>
      <c r="G15" s="107"/>
      <c r="H15" s="109"/>
      <c r="I15" s="107"/>
      <c r="J15" s="107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109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109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109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109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109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109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107">
        <v>8</v>
      </c>
      <c r="B22" s="109" t="s">
        <v>4</v>
      </c>
      <c r="C22" s="110" t="s">
        <v>6</v>
      </c>
      <c r="D22" s="107" t="s">
        <v>9</v>
      </c>
      <c r="E22" s="107" t="s">
        <v>8</v>
      </c>
      <c r="F22" s="107">
        <v>1</v>
      </c>
      <c r="G22" s="107">
        <v>2010</v>
      </c>
      <c r="H22" s="109" t="s">
        <v>17</v>
      </c>
      <c r="I22" s="107">
        <v>13</v>
      </c>
      <c r="J22" s="107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107"/>
      <c r="B23" s="109"/>
      <c r="C23" s="110"/>
      <c r="D23" s="107"/>
      <c r="E23" s="107"/>
      <c r="F23" s="107"/>
      <c r="G23" s="107"/>
      <c r="H23" s="109"/>
      <c r="I23" s="107"/>
      <c r="J23" s="107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109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109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109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109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109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111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149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9"/>
  <sheetViews>
    <sheetView tabSelected="1" view="pageBreakPreview" topLeftCell="A73" zoomScale="60" zoomScaleNormal="70" workbookViewId="0">
      <selection activeCell="M86" sqref="M86"/>
    </sheetView>
  </sheetViews>
  <sheetFormatPr defaultRowHeight="14.25"/>
  <cols>
    <col min="1" max="1" width="4.125" customWidth="1"/>
    <col min="2" max="2" width="13.625" customWidth="1"/>
    <col min="3" max="3" width="27.75" customWidth="1"/>
    <col min="4" max="4" width="10.625" customWidth="1"/>
    <col min="5" max="5" width="13.375" customWidth="1"/>
    <col min="6" max="6" width="6.375" customWidth="1"/>
    <col min="7" max="7" width="17" customWidth="1"/>
    <col min="8" max="8" width="12.875" customWidth="1"/>
    <col min="9" max="9" width="10.375" customWidth="1"/>
    <col min="10" max="10" width="6.625" customWidth="1"/>
    <col min="11" max="11" width="9.75" customWidth="1"/>
    <col min="12" max="12" width="10.875" customWidth="1"/>
    <col min="13" max="13" width="13.75" customWidth="1"/>
    <col min="14" max="15" width="10.625" customWidth="1"/>
    <col min="16" max="16" width="8.625" customWidth="1"/>
    <col min="17" max="18" width="9" customWidth="1"/>
    <col min="19" max="23" width="9.5" customWidth="1"/>
    <col min="24" max="24" width="11.125" customWidth="1"/>
    <col min="26" max="26" width="15.875" customWidth="1"/>
  </cols>
  <sheetData>
    <row r="1" spans="1:26" ht="18">
      <c r="B1" s="10" t="s">
        <v>81</v>
      </c>
      <c r="C1" s="10"/>
      <c r="E1" s="10"/>
      <c r="X1" s="19" t="s">
        <v>362</v>
      </c>
    </row>
    <row r="2" spans="1:26">
      <c r="B2" s="9"/>
    </row>
    <row r="3" spans="1:26">
      <c r="B3" s="9" t="s">
        <v>64</v>
      </c>
      <c r="C3" s="9"/>
      <c r="E3" s="9"/>
    </row>
    <row r="4" spans="1:26">
      <c r="E4" s="9"/>
    </row>
    <row r="5" spans="1:26" ht="30" customHeight="1">
      <c r="A5" s="111" t="s">
        <v>361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</row>
    <row r="6" spans="1:26" s="22" customFormat="1" ht="18.75" customHeight="1">
      <c r="A6" s="21" t="s">
        <v>40</v>
      </c>
      <c r="B6" s="23" t="s">
        <v>351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6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6" s="22" customFormat="1" ht="18.75" customHeight="1">
      <c r="A8" s="21" t="s">
        <v>42</v>
      </c>
      <c r="B8" s="23" t="s">
        <v>204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6" s="22" customFormat="1" ht="18.75" customHeight="1">
      <c r="A9" s="21" t="s">
        <v>39</v>
      </c>
      <c r="B9" s="23" t="s">
        <v>352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</row>
    <row r="10" spans="1:26" s="22" customFormat="1" ht="39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123" t="s">
        <v>89</v>
      </c>
      <c r="O10" s="123"/>
      <c r="P10" s="123"/>
      <c r="Q10" s="123"/>
      <c r="R10" s="123"/>
      <c r="S10" s="123"/>
      <c r="T10" s="123"/>
      <c r="U10" s="123"/>
      <c r="V10" s="123"/>
      <c r="W10" s="123"/>
      <c r="X10" s="123"/>
    </row>
    <row r="11" spans="1:26" ht="19.5" customHeight="1">
      <c r="A11" s="108" t="s">
        <v>0</v>
      </c>
      <c r="B11" s="108" t="s">
        <v>76</v>
      </c>
      <c r="C11" s="102" t="s">
        <v>78</v>
      </c>
      <c r="D11" s="103"/>
      <c r="E11" s="103"/>
      <c r="F11" s="103"/>
      <c r="G11" s="102" t="s">
        <v>1</v>
      </c>
      <c r="H11" s="103"/>
      <c r="I11" s="104"/>
      <c r="J11" s="105" t="s">
        <v>74</v>
      </c>
      <c r="K11" s="108" t="s">
        <v>306</v>
      </c>
      <c r="L11" s="108" t="s">
        <v>329</v>
      </c>
      <c r="M11" s="108" t="s">
        <v>75</v>
      </c>
      <c r="N11" s="113" t="s">
        <v>353</v>
      </c>
      <c r="O11" s="120"/>
      <c r="P11" s="120"/>
      <c r="Q11" s="120"/>
      <c r="R11" s="114"/>
      <c r="S11" s="113" t="s">
        <v>354</v>
      </c>
      <c r="T11" s="120"/>
      <c r="U11" s="120"/>
      <c r="V11" s="120"/>
      <c r="W11" s="114"/>
      <c r="X11" s="113" t="s">
        <v>37</v>
      </c>
      <c r="Y11" s="114"/>
    </row>
    <row r="12" spans="1:26" ht="15.75" customHeight="1">
      <c r="A12" s="108"/>
      <c r="B12" s="108"/>
      <c r="C12" s="105" t="s">
        <v>77</v>
      </c>
      <c r="D12" s="105" t="s">
        <v>5</v>
      </c>
      <c r="E12" s="105" t="s">
        <v>7</v>
      </c>
      <c r="F12" s="105" t="s">
        <v>110</v>
      </c>
      <c r="G12" s="105" t="s">
        <v>2</v>
      </c>
      <c r="H12" s="105" t="s">
        <v>3</v>
      </c>
      <c r="I12" s="105" t="s">
        <v>71</v>
      </c>
      <c r="J12" s="122"/>
      <c r="K12" s="108"/>
      <c r="L12" s="108"/>
      <c r="M12" s="108"/>
      <c r="N12" s="115"/>
      <c r="O12" s="121"/>
      <c r="P12" s="121"/>
      <c r="Q12" s="121"/>
      <c r="R12" s="116"/>
      <c r="S12" s="115"/>
      <c r="T12" s="121"/>
      <c r="U12" s="121"/>
      <c r="V12" s="121"/>
      <c r="W12" s="116"/>
      <c r="X12" s="115"/>
      <c r="Y12" s="116"/>
    </row>
    <row r="13" spans="1:26" ht="49.5" customHeight="1">
      <c r="A13" s="108"/>
      <c r="B13" s="108"/>
      <c r="C13" s="106"/>
      <c r="D13" s="106"/>
      <c r="E13" s="106"/>
      <c r="F13" s="106"/>
      <c r="G13" s="106"/>
      <c r="H13" s="106"/>
      <c r="I13" s="106"/>
      <c r="J13" s="106"/>
      <c r="K13" s="108"/>
      <c r="L13" s="108"/>
      <c r="M13" s="108"/>
      <c r="N13" s="75" t="s">
        <v>28</v>
      </c>
      <c r="O13" s="75" t="s">
        <v>29</v>
      </c>
      <c r="P13" s="75" t="s">
        <v>31</v>
      </c>
      <c r="Q13" s="75" t="s">
        <v>30</v>
      </c>
      <c r="R13" s="87" t="s">
        <v>350</v>
      </c>
      <c r="S13" s="75" t="s">
        <v>28</v>
      </c>
      <c r="T13" s="75" t="s">
        <v>29</v>
      </c>
      <c r="U13" s="75" t="s">
        <v>31</v>
      </c>
      <c r="V13" s="75" t="s">
        <v>30</v>
      </c>
      <c r="W13" s="87" t="s">
        <v>350</v>
      </c>
      <c r="X13" s="92" t="s">
        <v>29</v>
      </c>
      <c r="Y13" s="92" t="s">
        <v>30</v>
      </c>
      <c r="Z13" s="71"/>
    </row>
    <row r="14" spans="1:26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  <c r="S14" s="4">
        <v>19</v>
      </c>
      <c r="T14" s="4">
        <v>20</v>
      </c>
      <c r="U14" s="4">
        <v>21</v>
      </c>
      <c r="V14" s="4">
        <v>22</v>
      </c>
      <c r="W14" s="4">
        <v>23</v>
      </c>
      <c r="X14" s="4">
        <v>24</v>
      </c>
      <c r="Y14" s="4">
        <v>25</v>
      </c>
    </row>
    <row r="15" spans="1:26" ht="41.25" customHeight="1">
      <c r="A15" s="70">
        <v>85</v>
      </c>
      <c r="B15" s="117" t="s">
        <v>209</v>
      </c>
      <c r="C15" s="57" t="s">
        <v>261</v>
      </c>
      <c r="D15" s="55"/>
      <c r="E15" s="55" t="s">
        <v>262</v>
      </c>
      <c r="F15" s="67">
        <v>2015</v>
      </c>
      <c r="G15" s="66" t="s">
        <v>212</v>
      </c>
      <c r="H15" s="66" t="s">
        <v>213</v>
      </c>
      <c r="I15" s="66" t="s">
        <v>214</v>
      </c>
      <c r="J15" s="67">
        <v>1</v>
      </c>
      <c r="K15" s="58">
        <v>3</v>
      </c>
      <c r="L15" s="72">
        <v>4</v>
      </c>
      <c r="M15" s="54" t="s">
        <v>345</v>
      </c>
      <c r="N15" s="89"/>
      <c r="O15" s="79">
        <f t="shared" ref="O15:O73" si="0">N15*J15</f>
        <v>0</v>
      </c>
      <c r="P15" s="79">
        <f t="shared" ref="P15:P59" si="1">O15*0.23</f>
        <v>0</v>
      </c>
      <c r="Q15" s="79">
        <f t="shared" ref="Q15:Q59" si="2">O15*1.23</f>
        <v>0</v>
      </c>
      <c r="R15" s="79">
        <f t="shared" ref="R15:R59" si="3">Q15*L15</f>
        <v>0</v>
      </c>
      <c r="S15" s="76"/>
      <c r="T15" s="88">
        <f t="shared" ref="T15:T73" si="4">S15*J15</f>
        <v>0</v>
      </c>
      <c r="U15" s="80">
        <f t="shared" ref="U15:U72" si="5">T15*0.23</f>
        <v>0</v>
      </c>
      <c r="V15" s="80">
        <f t="shared" ref="V15:V21" si="6">T15*1.23</f>
        <v>0</v>
      </c>
      <c r="W15" s="91">
        <f t="shared" ref="W15:W59" si="7">V15*L15</f>
        <v>0</v>
      </c>
      <c r="X15" s="93">
        <f>ROUND(SUM(O15+T15)*L15,2)</f>
        <v>0</v>
      </c>
      <c r="Y15" s="93">
        <f>ROUND(R15+W15,2)</f>
        <v>0</v>
      </c>
    </row>
    <row r="16" spans="1:26" ht="39.75" customHeight="1">
      <c r="A16" s="70">
        <v>86</v>
      </c>
      <c r="B16" s="118"/>
      <c r="C16" s="57" t="s">
        <v>261</v>
      </c>
      <c r="D16" s="55"/>
      <c r="E16" s="55" t="s">
        <v>262</v>
      </c>
      <c r="F16" s="67">
        <v>2015</v>
      </c>
      <c r="G16" s="66" t="s">
        <v>212</v>
      </c>
      <c r="H16" s="66" t="s">
        <v>213</v>
      </c>
      <c r="I16" s="66" t="s">
        <v>214</v>
      </c>
      <c r="J16" s="67">
        <v>1</v>
      </c>
      <c r="K16" s="58">
        <v>12</v>
      </c>
      <c r="L16" s="72">
        <v>1</v>
      </c>
      <c r="M16" s="54" t="s">
        <v>272</v>
      </c>
      <c r="N16" s="89"/>
      <c r="O16" s="79">
        <f t="shared" si="0"/>
        <v>0</v>
      </c>
      <c r="P16" s="79">
        <f t="shared" si="1"/>
        <v>0</v>
      </c>
      <c r="Q16" s="79">
        <f t="shared" si="2"/>
        <v>0</v>
      </c>
      <c r="R16" s="79">
        <f t="shared" si="3"/>
        <v>0</v>
      </c>
      <c r="S16" s="76"/>
      <c r="T16" s="88">
        <f t="shared" si="4"/>
        <v>0</v>
      </c>
      <c r="U16" s="80">
        <f t="shared" si="5"/>
        <v>0</v>
      </c>
      <c r="V16" s="80">
        <f t="shared" si="6"/>
        <v>0</v>
      </c>
      <c r="W16" s="91">
        <f t="shared" si="7"/>
        <v>0</v>
      </c>
      <c r="X16" s="93">
        <f t="shared" ref="X16:X20" si="8">ROUND(SUM(O16+T16)*L16,2)</f>
        <v>0</v>
      </c>
      <c r="Y16" s="93">
        <f t="shared" ref="Y16:Y20" si="9">ROUND(R16+W16,2)</f>
        <v>0</v>
      </c>
    </row>
    <row r="17" spans="1:25" ht="41.25" customHeight="1">
      <c r="A17" s="70">
        <v>87</v>
      </c>
      <c r="B17" s="118"/>
      <c r="C17" s="57" t="s">
        <v>263</v>
      </c>
      <c r="D17" s="56" t="s">
        <v>210</v>
      </c>
      <c r="E17" s="55" t="s">
        <v>211</v>
      </c>
      <c r="F17" s="67">
        <v>2015</v>
      </c>
      <c r="G17" s="66" t="s">
        <v>212</v>
      </c>
      <c r="H17" s="66" t="s">
        <v>213</v>
      </c>
      <c r="I17" s="66" t="s">
        <v>214</v>
      </c>
      <c r="J17" s="67">
        <v>2</v>
      </c>
      <c r="K17" s="58">
        <v>3</v>
      </c>
      <c r="L17" s="72">
        <v>4</v>
      </c>
      <c r="M17" s="54" t="s">
        <v>346</v>
      </c>
      <c r="N17" s="89"/>
      <c r="O17" s="79">
        <f t="shared" si="0"/>
        <v>0</v>
      </c>
      <c r="P17" s="79">
        <f t="shared" si="1"/>
        <v>0</v>
      </c>
      <c r="Q17" s="79">
        <f t="shared" si="2"/>
        <v>0</v>
      </c>
      <c r="R17" s="79">
        <f t="shared" si="3"/>
        <v>0</v>
      </c>
      <c r="S17" s="76"/>
      <c r="T17" s="88">
        <f t="shared" si="4"/>
        <v>0</v>
      </c>
      <c r="U17" s="80">
        <f t="shared" si="5"/>
        <v>0</v>
      </c>
      <c r="V17" s="80">
        <f t="shared" si="6"/>
        <v>0</v>
      </c>
      <c r="W17" s="91">
        <f t="shared" si="7"/>
        <v>0</v>
      </c>
      <c r="X17" s="93">
        <f t="shared" si="8"/>
        <v>0</v>
      </c>
      <c r="Y17" s="93">
        <f t="shared" si="9"/>
        <v>0</v>
      </c>
    </row>
    <row r="18" spans="1:25" ht="37.5" customHeight="1">
      <c r="A18" s="70">
        <v>88</v>
      </c>
      <c r="B18" s="119"/>
      <c r="C18" s="57" t="s">
        <v>263</v>
      </c>
      <c r="D18" s="56" t="s">
        <v>210</v>
      </c>
      <c r="E18" s="55" t="s">
        <v>211</v>
      </c>
      <c r="F18" s="67">
        <v>2015</v>
      </c>
      <c r="G18" s="66" t="s">
        <v>212</v>
      </c>
      <c r="H18" s="66" t="s">
        <v>213</v>
      </c>
      <c r="I18" s="66" t="s">
        <v>214</v>
      </c>
      <c r="J18" s="67">
        <v>2</v>
      </c>
      <c r="K18" s="60">
        <v>12</v>
      </c>
      <c r="L18" s="72">
        <v>1</v>
      </c>
      <c r="M18" s="54" t="s">
        <v>273</v>
      </c>
      <c r="N18" s="89"/>
      <c r="O18" s="79">
        <f t="shared" si="0"/>
        <v>0</v>
      </c>
      <c r="P18" s="79">
        <f t="shared" si="1"/>
        <v>0</v>
      </c>
      <c r="Q18" s="79">
        <f t="shared" si="2"/>
        <v>0</v>
      </c>
      <c r="R18" s="79">
        <f t="shared" si="3"/>
        <v>0</v>
      </c>
      <c r="S18" s="76"/>
      <c r="T18" s="88">
        <f t="shared" si="4"/>
        <v>0</v>
      </c>
      <c r="U18" s="80">
        <f t="shared" si="5"/>
        <v>0</v>
      </c>
      <c r="V18" s="80">
        <f t="shared" si="6"/>
        <v>0</v>
      </c>
      <c r="W18" s="91">
        <f t="shared" si="7"/>
        <v>0</v>
      </c>
      <c r="X18" s="93">
        <f t="shared" si="8"/>
        <v>0</v>
      </c>
      <c r="Y18" s="93">
        <f t="shared" si="9"/>
        <v>0</v>
      </c>
    </row>
    <row r="19" spans="1:25" ht="42" customHeight="1">
      <c r="A19" s="70">
        <v>89</v>
      </c>
      <c r="B19" s="117" t="s">
        <v>215</v>
      </c>
      <c r="C19" s="57" t="s">
        <v>328</v>
      </c>
      <c r="D19" s="70"/>
      <c r="E19" s="70" t="s">
        <v>207</v>
      </c>
      <c r="F19" s="70"/>
      <c r="G19" s="73" t="s">
        <v>212</v>
      </c>
      <c r="H19" s="73" t="s">
        <v>216</v>
      </c>
      <c r="I19" s="73" t="s">
        <v>214</v>
      </c>
      <c r="J19" s="70">
        <v>2</v>
      </c>
      <c r="K19" s="61">
        <v>6</v>
      </c>
      <c r="L19" s="72">
        <v>2</v>
      </c>
      <c r="M19" s="54" t="s">
        <v>274</v>
      </c>
      <c r="N19" s="89"/>
      <c r="O19" s="79">
        <f t="shared" si="0"/>
        <v>0</v>
      </c>
      <c r="P19" s="79">
        <f t="shared" si="1"/>
        <v>0</v>
      </c>
      <c r="Q19" s="79">
        <f t="shared" si="2"/>
        <v>0</v>
      </c>
      <c r="R19" s="79">
        <f t="shared" si="3"/>
        <v>0</v>
      </c>
      <c r="S19" s="76"/>
      <c r="T19" s="88">
        <f t="shared" si="4"/>
        <v>0</v>
      </c>
      <c r="U19" s="80">
        <f t="shared" si="5"/>
        <v>0</v>
      </c>
      <c r="V19" s="80">
        <f t="shared" si="6"/>
        <v>0</v>
      </c>
      <c r="W19" s="91">
        <f t="shared" si="7"/>
        <v>0</v>
      </c>
      <c r="X19" s="93">
        <f t="shared" si="8"/>
        <v>0</v>
      </c>
      <c r="Y19" s="93">
        <f t="shared" si="9"/>
        <v>0</v>
      </c>
    </row>
    <row r="20" spans="1:25" ht="37.5" customHeight="1">
      <c r="A20" s="70">
        <v>90</v>
      </c>
      <c r="B20" s="118"/>
      <c r="C20" s="57" t="s">
        <v>328</v>
      </c>
      <c r="D20" s="70"/>
      <c r="E20" s="70" t="s">
        <v>207</v>
      </c>
      <c r="F20" s="70"/>
      <c r="G20" s="73" t="s">
        <v>212</v>
      </c>
      <c r="H20" s="73" t="s">
        <v>216</v>
      </c>
      <c r="I20" s="73" t="s">
        <v>214</v>
      </c>
      <c r="J20" s="70">
        <v>2</v>
      </c>
      <c r="K20" s="61">
        <v>12</v>
      </c>
      <c r="L20" s="72">
        <v>1</v>
      </c>
      <c r="M20" s="54" t="s">
        <v>275</v>
      </c>
      <c r="N20" s="89"/>
      <c r="O20" s="79">
        <f t="shared" si="0"/>
        <v>0</v>
      </c>
      <c r="P20" s="79">
        <f t="shared" si="1"/>
        <v>0</v>
      </c>
      <c r="Q20" s="79">
        <f t="shared" si="2"/>
        <v>0</v>
      </c>
      <c r="R20" s="79">
        <f t="shared" si="3"/>
        <v>0</v>
      </c>
      <c r="S20" s="76"/>
      <c r="T20" s="88">
        <f t="shared" si="4"/>
        <v>0</v>
      </c>
      <c r="U20" s="80">
        <f t="shared" si="5"/>
        <v>0</v>
      </c>
      <c r="V20" s="80">
        <f t="shared" si="6"/>
        <v>0</v>
      </c>
      <c r="W20" s="91">
        <f t="shared" si="7"/>
        <v>0</v>
      </c>
      <c r="X20" s="93">
        <f t="shared" si="8"/>
        <v>0</v>
      </c>
      <c r="Y20" s="93">
        <f t="shared" si="9"/>
        <v>0</v>
      </c>
    </row>
    <row r="21" spans="1:25" ht="36" customHeight="1">
      <c r="A21" s="70">
        <v>91</v>
      </c>
      <c r="B21" s="118"/>
      <c r="C21" s="57" t="s">
        <v>264</v>
      </c>
      <c r="D21" s="55" t="s">
        <v>205</v>
      </c>
      <c r="E21" s="55" t="s">
        <v>205</v>
      </c>
      <c r="F21" s="67">
        <v>2012</v>
      </c>
      <c r="G21" s="66" t="s">
        <v>212</v>
      </c>
      <c r="H21" s="66" t="s">
        <v>216</v>
      </c>
      <c r="I21" s="66" t="s">
        <v>214</v>
      </c>
      <c r="J21" s="67">
        <v>1</v>
      </c>
      <c r="K21" s="60">
        <v>6</v>
      </c>
      <c r="L21" s="72">
        <v>2</v>
      </c>
      <c r="M21" s="54" t="s">
        <v>276</v>
      </c>
      <c r="N21" s="89"/>
      <c r="O21" s="79">
        <f t="shared" si="0"/>
        <v>0</v>
      </c>
      <c r="P21" s="79">
        <f t="shared" si="1"/>
        <v>0</v>
      </c>
      <c r="Q21" s="79">
        <f t="shared" si="2"/>
        <v>0</v>
      </c>
      <c r="R21" s="79">
        <f t="shared" si="3"/>
        <v>0</v>
      </c>
      <c r="S21" s="76"/>
      <c r="T21" s="88">
        <f t="shared" si="4"/>
        <v>0</v>
      </c>
      <c r="U21" s="80">
        <f t="shared" si="5"/>
        <v>0</v>
      </c>
      <c r="V21" s="80">
        <f t="shared" si="6"/>
        <v>0</v>
      </c>
      <c r="W21" s="91">
        <f t="shared" si="7"/>
        <v>0</v>
      </c>
      <c r="X21" s="93">
        <f t="shared" ref="X21:X78" si="10">ROUND(SUM(O21+T21)*L21,2)</f>
        <v>0</v>
      </c>
      <c r="Y21" s="93">
        <f t="shared" ref="Y21:Y78" si="11">ROUND(R21+W21,2)</f>
        <v>0</v>
      </c>
    </row>
    <row r="22" spans="1:25" ht="39" customHeight="1">
      <c r="A22" s="70">
        <v>92</v>
      </c>
      <c r="B22" s="119"/>
      <c r="C22" s="57" t="s">
        <v>264</v>
      </c>
      <c r="D22" s="55" t="s">
        <v>205</v>
      </c>
      <c r="E22" s="55" t="s">
        <v>205</v>
      </c>
      <c r="F22" s="67">
        <v>2012</v>
      </c>
      <c r="G22" s="66" t="s">
        <v>212</v>
      </c>
      <c r="H22" s="66" t="s">
        <v>216</v>
      </c>
      <c r="I22" s="66" t="s">
        <v>214</v>
      </c>
      <c r="J22" s="67">
        <v>1</v>
      </c>
      <c r="K22" s="61">
        <v>12</v>
      </c>
      <c r="L22" s="72">
        <v>1</v>
      </c>
      <c r="M22" s="54" t="s">
        <v>275</v>
      </c>
      <c r="N22" s="89"/>
      <c r="O22" s="79">
        <f t="shared" si="0"/>
        <v>0</v>
      </c>
      <c r="P22" s="79">
        <f t="shared" si="1"/>
        <v>0</v>
      </c>
      <c r="Q22" s="79">
        <f t="shared" si="2"/>
        <v>0</v>
      </c>
      <c r="R22" s="79">
        <f t="shared" si="3"/>
        <v>0</v>
      </c>
      <c r="S22" s="76"/>
      <c r="T22" s="88">
        <f t="shared" si="4"/>
        <v>0</v>
      </c>
      <c r="U22" s="80">
        <f t="shared" si="5"/>
        <v>0</v>
      </c>
      <c r="V22" s="80">
        <f t="shared" ref="V22:V78" si="12">T22*1.23</f>
        <v>0</v>
      </c>
      <c r="W22" s="91">
        <f t="shared" si="7"/>
        <v>0</v>
      </c>
      <c r="X22" s="93">
        <f t="shared" si="10"/>
        <v>0</v>
      </c>
      <c r="Y22" s="93">
        <f t="shared" si="11"/>
        <v>0</v>
      </c>
    </row>
    <row r="23" spans="1:25" ht="81" customHeight="1">
      <c r="A23" s="70">
        <v>93</v>
      </c>
      <c r="B23" s="117" t="s">
        <v>217</v>
      </c>
      <c r="C23" s="57" t="s">
        <v>266</v>
      </c>
      <c r="D23" s="55" t="s">
        <v>218</v>
      </c>
      <c r="E23" s="55" t="s">
        <v>219</v>
      </c>
      <c r="F23" s="67">
        <v>2011</v>
      </c>
      <c r="G23" s="66" t="s">
        <v>212</v>
      </c>
      <c r="H23" s="66" t="s">
        <v>220</v>
      </c>
      <c r="I23" s="66" t="s">
        <v>55</v>
      </c>
      <c r="J23" s="67">
        <v>2</v>
      </c>
      <c r="K23" s="61">
        <v>3</v>
      </c>
      <c r="L23" s="72">
        <v>4</v>
      </c>
      <c r="M23" s="54" t="s">
        <v>277</v>
      </c>
      <c r="N23" s="89"/>
      <c r="O23" s="79">
        <f t="shared" si="0"/>
        <v>0</v>
      </c>
      <c r="P23" s="79">
        <f t="shared" si="1"/>
        <v>0</v>
      </c>
      <c r="Q23" s="79">
        <f t="shared" si="2"/>
        <v>0</v>
      </c>
      <c r="R23" s="79">
        <f t="shared" si="3"/>
        <v>0</v>
      </c>
      <c r="S23" s="76"/>
      <c r="T23" s="88">
        <f t="shared" si="4"/>
        <v>0</v>
      </c>
      <c r="U23" s="80">
        <f t="shared" si="5"/>
        <v>0</v>
      </c>
      <c r="V23" s="80">
        <f t="shared" si="12"/>
        <v>0</v>
      </c>
      <c r="W23" s="91">
        <f t="shared" si="7"/>
        <v>0</v>
      </c>
      <c r="X23" s="93">
        <f t="shared" si="10"/>
        <v>0</v>
      </c>
      <c r="Y23" s="93">
        <f t="shared" si="11"/>
        <v>0</v>
      </c>
    </row>
    <row r="24" spans="1:25" ht="87" customHeight="1">
      <c r="A24" s="70">
        <v>94</v>
      </c>
      <c r="B24" s="118"/>
      <c r="C24" s="57" t="s">
        <v>266</v>
      </c>
      <c r="D24" s="55" t="s">
        <v>218</v>
      </c>
      <c r="E24" s="55" t="s">
        <v>219</v>
      </c>
      <c r="F24" s="67">
        <v>2011</v>
      </c>
      <c r="G24" s="66" t="s">
        <v>212</v>
      </c>
      <c r="H24" s="66" t="s">
        <v>220</v>
      </c>
      <c r="I24" s="66" t="s">
        <v>55</v>
      </c>
      <c r="J24" s="67">
        <v>2</v>
      </c>
      <c r="K24" s="61">
        <v>12</v>
      </c>
      <c r="L24" s="72">
        <v>1</v>
      </c>
      <c r="M24" s="54" t="s">
        <v>278</v>
      </c>
      <c r="N24" s="89"/>
      <c r="O24" s="79">
        <f t="shared" si="0"/>
        <v>0</v>
      </c>
      <c r="P24" s="79">
        <f t="shared" si="1"/>
        <v>0</v>
      </c>
      <c r="Q24" s="79">
        <f t="shared" si="2"/>
        <v>0</v>
      </c>
      <c r="R24" s="79">
        <f t="shared" si="3"/>
        <v>0</v>
      </c>
      <c r="S24" s="76"/>
      <c r="T24" s="88">
        <f t="shared" si="4"/>
        <v>0</v>
      </c>
      <c r="U24" s="80">
        <f t="shared" si="5"/>
        <v>0</v>
      </c>
      <c r="V24" s="80">
        <f t="shared" si="12"/>
        <v>0</v>
      </c>
      <c r="W24" s="91">
        <f t="shared" si="7"/>
        <v>0</v>
      </c>
      <c r="X24" s="93">
        <f t="shared" si="10"/>
        <v>0</v>
      </c>
      <c r="Y24" s="93">
        <f t="shared" si="11"/>
        <v>0</v>
      </c>
    </row>
    <row r="25" spans="1:25" ht="33">
      <c r="A25" s="70">
        <v>95</v>
      </c>
      <c r="B25" s="118"/>
      <c r="C25" s="57" t="s">
        <v>265</v>
      </c>
      <c r="D25" s="55" t="s">
        <v>205</v>
      </c>
      <c r="E25" s="55" t="s">
        <v>205</v>
      </c>
      <c r="F25" s="67">
        <v>2011</v>
      </c>
      <c r="G25" s="66" t="s">
        <v>212</v>
      </c>
      <c r="H25" s="66" t="s">
        <v>220</v>
      </c>
      <c r="I25" s="66" t="s">
        <v>55</v>
      </c>
      <c r="J25" s="67">
        <v>1</v>
      </c>
      <c r="K25" s="61">
        <v>3</v>
      </c>
      <c r="L25" s="72">
        <v>4</v>
      </c>
      <c r="M25" s="54" t="s">
        <v>271</v>
      </c>
      <c r="N25" s="89"/>
      <c r="O25" s="79">
        <f t="shared" si="0"/>
        <v>0</v>
      </c>
      <c r="P25" s="79">
        <f t="shared" si="1"/>
        <v>0</v>
      </c>
      <c r="Q25" s="79">
        <f t="shared" si="2"/>
        <v>0</v>
      </c>
      <c r="R25" s="79">
        <f t="shared" si="3"/>
        <v>0</v>
      </c>
      <c r="S25" s="76"/>
      <c r="T25" s="88">
        <f t="shared" si="4"/>
        <v>0</v>
      </c>
      <c r="U25" s="80">
        <f t="shared" si="5"/>
        <v>0</v>
      </c>
      <c r="V25" s="80">
        <f t="shared" si="12"/>
        <v>0</v>
      </c>
      <c r="W25" s="91">
        <f t="shared" si="7"/>
        <v>0</v>
      </c>
      <c r="X25" s="93">
        <f t="shared" si="10"/>
        <v>0</v>
      </c>
      <c r="Y25" s="93">
        <f t="shared" si="11"/>
        <v>0</v>
      </c>
    </row>
    <row r="26" spans="1:25" ht="33">
      <c r="A26" s="70">
        <v>96</v>
      </c>
      <c r="B26" s="119"/>
      <c r="C26" s="57" t="s">
        <v>265</v>
      </c>
      <c r="D26" s="55" t="s">
        <v>205</v>
      </c>
      <c r="E26" s="55" t="s">
        <v>205</v>
      </c>
      <c r="F26" s="67">
        <v>2011</v>
      </c>
      <c r="G26" s="66" t="s">
        <v>212</v>
      </c>
      <c r="H26" s="66" t="s">
        <v>220</v>
      </c>
      <c r="I26" s="66" t="s">
        <v>55</v>
      </c>
      <c r="J26" s="67">
        <v>1</v>
      </c>
      <c r="K26" s="61">
        <v>12</v>
      </c>
      <c r="L26" s="72">
        <v>1</v>
      </c>
      <c r="M26" s="54" t="s">
        <v>279</v>
      </c>
      <c r="N26" s="89"/>
      <c r="O26" s="79">
        <f t="shared" si="0"/>
        <v>0</v>
      </c>
      <c r="P26" s="79">
        <f t="shared" si="1"/>
        <v>0</v>
      </c>
      <c r="Q26" s="79">
        <f t="shared" si="2"/>
        <v>0</v>
      </c>
      <c r="R26" s="79">
        <f t="shared" si="3"/>
        <v>0</v>
      </c>
      <c r="S26" s="76"/>
      <c r="T26" s="88">
        <f t="shared" si="4"/>
        <v>0</v>
      </c>
      <c r="U26" s="80">
        <f t="shared" si="5"/>
        <v>0</v>
      </c>
      <c r="V26" s="80">
        <f t="shared" si="12"/>
        <v>0</v>
      </c>
      <c r="W26" s="91">
        <f t="shared" si="7"/>
        <v>0</v>
      </c>
      <c r="X26" s="93">
        <f t="shared" si="10"/>
        <v>0</v>
      </c>
      <c r="Y26" s="93">
        <f t="shared" si="11"/>
        <v>0</v>
      </c>
    </row>
    <row r="27" spans="1:25" ht="33">
      <c r="A27" s="70">
        <v>97</v>
      </c>
      <c r="B27" s="117" t="s">
        <v>221</v>
      </c>
      <c r="C27" s="57" t="s">
        <v>267</v>
      </c>
      <c r="D27" s="55" t="s">
        <v>222</v>
      </c>
      <c r="E27" s="55" t="s">
        <v>223</v>
      </c>
      <c r="F27" s="67">
        <v>2011</v>
      </c>
      <c r="G27" s="66" t="s">
        <v>212</v>
      </c>
      <c r="H27" s="66" t="s">
        <v>220</v>
      </c>
      <c r="I27" s="66" t="s">
        <v>224</v>
      </c>
      <c r="J27" s="67">
        <v>1</v>
      </c>
      <c r="K27" s="61">
        <v>3</v>
      </c>
      <c r="L27" s="72">
        <v>4</v>
      </c>
      <c r="M27" s="54" t="s">
        <v>280</v>
      </c>
      <c r="N27" s="89"/>
      <c r="O27" s="79">
        <f t="shared" si="0"/>
        <v>0</v>
      </c>
      <c r="P27" s="79">
        <f t="shared" si="1"/>
        <v>0</v>
      </c>
      <c r="Q27" s="79">
        <f t="shared" si="2"/>
        <v>0</v>
      </c>
      <c r="R27" s="79">
        <f t="shared" si="3"/>
        <v>0</v>
      </c>
      <c r="S27" s="76"/>
      <c r="T27" s="88">
        <f t="shared" si="4"/>
        <v>0</v>
      </c>
      <c r="U27" s="80">
        <f t="shared" si="5"/>
        <v>0</v>
      </c>
      <c r="V27" s="80">
        <f t="shared" si="12"/>
        <v>0</v>
      </c>
      <c r="W27" s="91">
        <f t="shared" si="7"/>
        <v>0</v>
      </c>
      <c r="X27" s="93">
        <f t="shared" si="10"/>
        <v>0</v>
      </c>
      <c r="Y27" s="93">
        <f t="shared" si="11"/>
        <v>0</v>
      </c>
    </row>
    <row r="28" spans="1:25" ht="49.5">
      <c r="A28" s="70">
        <v>98</v>
      </c>
      <c r="B28" s="118"/>
      <c r="C28" s="57" t="s">
        <v>267</v>
      </c>
      <c r="D28" s="55" t="s">
        <v>222</v>
      </c>
      <c r="E28" s="55" t="s">
        <v>223</v>
      </c>
      <c r="F28" s="67">
        <v>2011</v>
      </c>
      <c r="G28" s="66" t="s">
        <v>212</v>
      </c>
      <c r="H28" s="66" t="s">
        <v>220</v>
      </c>
      <c r="I28" s="66" t="s">
        <v>224</v>
      </c>
      <c r="J28" s="67">
        <v>1</v>
      </c>
      <c r="K28" s="61">
        <v>12</v>
      </c>
      <c r="L28" s="72">
        <v>1</v>
      </c>
      <c r="M28" s="54" t="s">
        <v>281</v>
      </c>
      <c r="N28" s="89"/>
      <c r="O28" s="79">
        <f t="shared" si="0"/>
        <v>0</v>
      </c>
      <c r="P28" s="79">
        <f t="shared" si="1"/>
        <v>0</v>
      </c>
      <c r="Q28" s="79">
        <f t="shared" si="2"/>
        <v>0</v>
      </c>
      <c r="R28" s="79">
        <f t="shared" si="3"/>
        <v>0</v>
      </c>
      <c r="S28" s="76"/>
      <c r="T28" s="88">
        <f t="shared" si="4"/>
        <v>0</v>
      </c>
      <c r="U28" s="80">
        <f t="shared" si="5"/>
        <v>0</v>
      </c>
      <c r="V28" s="80">
        <f t="shared" si="12"/>
        <v>0</v>
      </c>
      <c r="W28" s="91">
        <f t="shared" si="7"/>
        <v>0</v>
      </c>
      <c r="X28" s="93">
        <f t="shared" si="10"/>
        <v>0</v>
      </c>
      <c r="Y28" s="93">
        <f t="shared" si="11"/>
        <v>0</v>
      </c>
    </row>
    <row r="29" spans="1:25" ht="33">
      <c r="A29" s="70">
        <v>99</v>
      </c>
      <c r="B29" s="118"/>
      <c r="C29" s="57" t="s">
        <v>268</v>
      </c>
      <c r="D29" s="55" t="s">
        <v>205</v>
      </c>
      <c r="E29" s="55" t="s">
        <v>205</v>
      </c>
      <c r="F29" s="67">
        <v>2011</v>
      </c>
      <c r="G29" s="66" t="s">
        <v>212</v>
      </c>
      <c r="H29" s="66" t="s">
        <v>220</v>
      </c>
      <c r="I29" s="66" t="s">
        <v>224</v>
      </c>
      <c r="J29" s="67">
        <v>1</v>
      </c>
      <c r="K29" s="61">
        <v>3</v>
      </c>
      <c r="L29" s="72">
        <v>4</v>
      </c>
      <c r="M29" s="54" t="s">
        <v>282</v>
      </c>
      <c r="N29" s="89"/>
      <c r="O29" s="79">
        <f t="shared" si="0"/>
        <v>0</v>
      </c>
      <c r="P29" s="79">
        <f t="shared" si="1"/>
        <v>0</v>
      </c>
      <c r="Q29" s="79">
        <f t="shared" si="2"/>
        <v>0</v>
      </c>
      <c r="R29" s="79">
        <f t="shared" si="3"/>
        <v>0</v>
      </c>
      <c r="S29" s="76"/>
      <c r="T29" s="88">
        <f t="shared" si="4"/>
        <v>0</v>
      </c>
      <c r="U29" s="80">
        <f t="shared" si="5"/>
        <v>0</v>
      </c>
      <c r="V29" s="80">
        <f t="shared" si="12"/>
        <v>0</v>
      </c>
      <c r="W29" s="91">
        <f t="shared" si="7"/>
        <v>0</v>
      </c>
      <c r="X29" s="93">
        <f t="shared" si="10"/>
        <v>0</v>
      </c>
      <c r="Y29" s="93">
        <f t="shared" si="11"/>
        <v>0</v>
      </c>
    </row>
    <row r="30" spans="1:25" ht="33">
      <c r="A30" s="70">
        <v>100</v>
      </c>
      <c r="B30" s="119"/>
      <c r="C30" s="57" t="s">
        <v>268</v>
      </c>
      <c r="D30" s="55" t="s">
        <v>205</v>
      </c>
      <c r="E30" s="55" t="s">
        <v>205</v>
      </c>
      <c r="F30" s="67">
        <v>2011</v>
      </c>
      <c r="G30" s="66" t="s">
        <v>212</v>
      </c>
      <c r="H30" s="66" t="s">
        <v>220</v>
      </c>
      <c r="I30" s="66" t="s">
        <v>224</v>
      </c>
      <c r="J30" s="67">
        <v>1</v>
      </c>
      <c r="K30" s="61">
        <v>12</v>
      </c>
      <c r="L30" s="72">
        <v>1</v>
      </c>
      <c r="M30" s="54" t="s">
        <v>283</v>
      </c>
      <c r="N30" s="89"/>
      <c r="O30" s="79">
        <f t="shared" si="0"/>
        <v>0</v>
      </c>
      <c r="P30" s="79">
        <f t="shared" si="1"/>
        <v>0</v>
      </c>
      <c r="Q30" s="79">
        <f t="shared" si="2"/>
        <v>0</v>
      </c>
      <c r="R30" s="79">
        <f t="shared" si="3"/>
        <v>0</v>
      </c>
      <c r="S30" s="76"/>
      <c r="T30" s="88">
        <f t="shared" si="4"/>
        <v>0</v>
      </c>
      <c r="U30" s="80">
        <f t="shared" si="5"/>
        <v>0</v>
      </c>
      <c r="V30" s="80">
        <f t="shared" si="12"/>
        <v>0</v>
      </c>
      <c r="W30" s="91">
        <f t="shared" si="7"/>
        <v>0</v>
      </c>
      <c r="X30" s="93">
        <f t="shared" si="10"/>
        <v>0</v>
      </c>
      <c r="Y30" s="93">
        <f t="shared" si="11"/>
        <v>0</v>
      </c>
    </row>
    <row r="31" spans="1:25" ht="66">
      <c r="A31" s="70">
        <v>101</v>
      </c>
      <c r="B31" s="117" t="s">
        <v>208</v>
      </c>
      <c r="C31" s="57" t="s">
        <v>269</v>
      </c>
      <c r="D31" s="55" t="s">
        <v>225</v>
      </c>
      <c r="E31" s="55" t="s">
        <v>223</v>
      </c>
      <c r="F31" s="67">
        <v>2011</v>
      </c>
      <c r="G31" s="66" t="s">
        <v>212</v>
      </c>
      <c r="H31" s="66" t="s">
        <v>226</v>
      </c>
      <c r="I31" s="66" t="s">
        <v>224</v>
      </c>
      <c r="J31" s="67">
        <v>2</v>
      </c>
      <c r="K31" s="61">
        <v>3</v>
      </c>
      <c r="L31" s="72">
        <v>4</v>
      </c>
      <c r="M31" s="54" t="s">
        <v>284</v>
      </c>
      <c r="N31" s="89"/>
      <c r="O31" s="79">
        <f t="shared" si="0"/>
        <v>0</v>
      </c>
      <c r="P31" s="79">
        <f t="shared" si="1"/>
        <v>0</v>
      </c>
      <c r="Q31" s="79">
        <f t="shared" si="2"/>
        <v>0</v>
      </c>
      <c r="R31" s="79">
        <f t="shared" si="3"/>
        <v>0</v>
      </c>
      <c r="S31" s="76"/>
      <c r="T31" s="88">
        <f t="shared" si="4"/>
        <v>0</v>
      </c>
      <c r="U31" s="80">
        <f t="shared" si="5"/>
        <v>0</v>
      </c>
      <c r="V31" s="80">
        <f t="shared" si="12"/>
        <v>0</v>
      </c>
      <c r="W31" s="91">
        <f t="shared" si="7"/>
        <v>0</v>
      </c>
      <c r="X31" s="93">
        <f t="shared" si="10"/>
        <v>0</v>
      </c>
      <c r="Y31" s="93">
        <f t="shared" si="11"/>
        <v>0</v>
      </c>
    </row>
    <row r="32" spans="1:25" ht="66">
      <c r="A32" s="70">
        <v>102</v>
      </c>
      <c r="B32" s="118"/>
      <c r="C32" s="57" t="s">
        <v>269</v>
      </c>
      <c r="D32" s="55" t="s">
        <v>225</v>
      </c>
      <c r="E32" s="55" t="s">
        <v>223</v>
      </c>
      <c r="F32" s="67">
        <v>2011</v>
      </c>
      <c r="G32" s="66" t="s">
        <v>212</v>
      </c>
      <c r="H32" s="66" t="s">
        <v>226</v>
      </c>
      <c r="I32" s="66" t="s">
        <v>224</v>
      </c>
      <c r="J32" s="67">
        <v>2</v>
      </c>
      <c r="K32" s="61">
        <v>12</v>
      </c>
      <c r="L32" s="72">
        <v>1</v>
      </c>
      <c r="M32" s="54" t="s">
        <v>285</v>
      </c>
      <c r="N32" s="89"/>
      <c r="O32" s="79">
        <f t="shared" si="0"/>
        <v>0</v>
      </c>
      <c r="P32" s="79">
        <f t="shared" si="1"/>
        <v>0</v>
      </c>
      <c r="Q32" s="79">
        <f t="shared" si="2"/>
        <v>0</v>
      </c>
      <c r="R32" s="79">
        <f t="shared" si="3"/>
        <v>0</v>
      </c>
      <c r="S32" s="76"/>
      <c r="T32" s="88">
        <f t="shared" si="4"/>
        <v>0</v>
      </c>
      <c r="U32" s="80">
        <f t="shared" si="5"/>
        <v>0</v>
      </c>
      <c r="V32" s="80">
        <f t="shared" si="12"/>
        <v>0</v>
      </c>
      <c r="W32" s="91">
        <f t="shared" si="7"/>
        <v>0</v>
      </c>
      <c r="X32" s="93">
        <f t="shared" si="10"/>
        <v>0</v>
      </c>
      <c r="Y32" s="93">
        <f t="shared" si="11"/>
        <v>0</v>
      </c>
    </row>
    <row r="33" spans="1:25" ht="33">
      <c r="A33" s="70">
        <v>103</v>
      </c>
      <c r="B33" s="118"/>
      <c r="C33" s="57" t="s">
        <v>270</v>
      </c>
      <c r="D33" s="55" t="s">
        <v>205</v>
      </c>
      <c r="E33" s="55" t="s">
        <v>205</v>
      </c>
      <c r="F33" s="67">
        <v>2011</v>
      </c>
      <c r="G33" s="66" t="s">
        <v>212</v>
      </c>
      <c r="H33" s="66" t="s">
        <v>226</v>
      </c>
      <c r="I33" s="66" t="s">
        <v>224</v>
      </c>
      <c r="J33" s="67">
        <v>1</v>
      </c>
      <c r="K33" s="61">
        <v>3</v>
      </c>
      <c r="L33" s="72">
        <v>4</v>
      </c>
      <c r="M33" s="54" t="s">
        <v>286</v>
      </c>
      <c r="N33" s="89"/>
      <c r="O33" s="79">
        <f t="shared" si="0"/>
        <v>0</v>
      </c>
      <c r="P33" s="79">
        <f t="shared" si="1"/>
        <v>0</v>
      </c>
      <c r="Q33" s="79">
        <f t="shared" si="2"/>
        <v>0</v>
      </c>
      <c r="R33" s="79">
        <f t="shared" si="3"/>
        <v>0</v>
      </c>
      <c r="S33" s="76"/>
      <c r="T33" s="88">
        <f t="shared" si="4"/>
        <v>0</v>
      </c>
      <c r="U33" s="80">
        <f t="shared" si="5"/>
        <v>0</v>
      </c>
      <c r="V33" s="80">
        <f t="shared" si="12"/>
        <v>0</v>
      </c>
      <c r="W33" s="91">
        <f t="shared" si="7"/>
        <v>0</v>
      </c>
      <c r="X33" s="93">
        <f t="shared" si="10"/>
        <v>0</v>
      </c>
      <c r="Y33" s="93">
        <f t="shared" si="11"/>
        <v>0</v>
      </c>
    </row>
    <row r="34" spans="1:25" ht="33">
      <c r="A34" s="70">
        <v>104</v>
      </c>
      <c r="B34" s="119"/>
      <c r="C34" s="57" t="s">
        <v>270</v>
      </c>
      <c r="D34" s="55" t="s">
        <v>205</v>
      </c>
      <c r="E34" s="55" t="s">
        <v>205</v>
      </c>
      <c r="F34" s="67">
        <v>2011</v>
      </c>
      <c r="G34" s="66" t="s">
        <v>212</v>
      </c>
      <c r="H34" s="66" t="s">
        <v>226</v>
      </c>
      <c r="I34" s="66" t="s">
        <v>224</v>
      </c>
      <c r="J34" s="67">
        <v>1</v>
      </c>
      <c r="K34" s="61">
        <v>12</v>
      </c>
      <c r="L34" s="72">
        <v>1</v>
      </c>
      <c r="M34" s="54" t="s">
        <v>287</v>
      </c>
      <c r="N34" s="89"/>
      <c r="O34" s="79">
        <f t="shared" si="0"/>
        <v>0</v>
      </c>
      <c r="P34" s="79">
        <f t="shared" si="1"/>
        <v>0</v>
      </c>
      <c r="Q34" s="79">
        <f t="shared" si="2"/>
        <v>0</v>
      </c>
      <c r="R34" s="79">
        <f t="shared" si="3"/>
        <v>0</v>
      </c>
      <c r="S34" s="76"/>
      <c r="T34" s="88">
        <f t="shared" si="4"/>
        <v>0</v>
      </c>
      <c r="U34" s="80">
        <f t="shared" si="5"/>
        <v>0</v>
      </c>
      <c r="V34" s="80">
        <f t="shared" si="12"/>
        <v>0</v>
      </c>
      <c r="W34" s="91">
        <f t="shared" si="7"/>
        <v>0</v>
      </c>
      <c r="X34" s="93">
        <f t="shared" si="10"/>
        <v>0</v>
      </c>
      <c r="Y34" s="93">
        <f t="shared" si="11"/>
        <v>0</v>
      </c>
    </row>
    <row r="35" spans="1:25" ht="66">
      <c r="A35" s="70">
        <v>105</v>
      </c>
      <c r="B35" s="117" t="s">
        <v>227</v>
      </c>
      <c r="C35" s="57" t="s">
        <v>260</v>
      </c>
      <c r="D35" s="55" t="s">
        <v>228</v>
      </c>
      <c r="E35" s="55" t="s">
        <v>229</v>
      </c>
      <c r="F35" s="67">
        <v>2014</v>
      </c>
      <c r="G35" s="66" t="s">
        <v>212</v>
      </c>
      <c r="H35" s="66" t="s">
        <v>230</v>
      </c>
      <c r="I35" s="66" t="s">
        <v>214</v>
      </c>
      <c r="J35" s="67">
        <v>2</v>
      </c>
      <c r="K35" s="61">
        <v>12</v>
      </c>
      <c r="L35" s="72">
        <v>1</v>
      </c>
      <c r="M35" s="54" t="s">
        <v>288</v>
      </c>
      <c r="N35" s="89"/>
      <c r="O35" s="79">
        <f t="shared" si="0"/>
        <v>0</v>
      </c>
      <c r="P35" s="79">
        <f t="shared" si="1"/>
        <v>0</v>
      </c>
      <c r="Q35" s="79">
        <f t="shared" si="2"/>
        <v>0</v>
      </c>
      <c r="R35" s="79">
        <f t="shared" si="3"/>
        <v>0</v>
      </c>
      <c r="S35" s="76"/>
      <c r="T35" s="88">
        <f t="shared" si="4"/>
        <v>0</v>
      </c>
      <c r="U35" s="80">
        <f t="shared" si="5"/>
        <v>0</v>
      </c>
      <c r="V35" s="80">
        <f t="shared" si="12"/>
        <v>0</v>
      </c>
      <c r="W35" s="91">
        <f t="shared" si="7"/>
        <v>0</v>
      </c>
      <c r="X35" s="93">
        <f t="shared" si="10"/>
        <v>0</v>
      </c>
      <c r="Y35" s="93">
        <f t="shared" si="11"/>
        <v>0</v>
      </c>
    </row>
    <row r="36" spans="1:25" ht="66">
      <c r="A36" s="70">
        <v>106</v>
      </c>
      <c r="B36" s="118"/>
      <c r="C36" s="57" t="s">
        <v>260</v>
      </c>
      <c r="D36" s="55" t="s">
        <v>228</v>
      </c>
      <c r="E36" s="55" t="s">
        <v>229</v>
      </c>
      <c r="F36" s="67">
        <v>2014</v>
      </c>
      <c r="G36" s="66" t="s">
        <v>212</v>
      </c>
      <c r="H36" s="66" t="s">
        <v>230</v>
      </c>
      <c r="I36" s="66" t="s">
        <v>214</v>
      </c>
      <c r="J36" s="67">
        <v>2</v>
      </c>
      <c r="K36" s="61">
        <v>3</v>
      </c>
      <c r="L36" s="72">
        <v>4</v>
      </c>
      <c r="M36" s="54" t="s">
        <v>289</v>
      </c>
      <c r="N36" s="89"/>
      <c r="O36" s="79">
        <f t="shared" si="0"/>
        <v>0</v>
      </c>
      <c r="P36" s="79">
        <f t="shared" si="1"/>
        <v>0</v>
      </c>
      <c r="Q36" s="79">
        <f t="shared" si="2"/>
        <v>0</v>
      </c>
      <c r="R36" s="79">
        <f t="shared" si="3"/>
        <v>0</v>
      </c>
      <c r="S36" s="76"/>
      <c r="T36" s="88">
        <f t="shared" si="4"/>
        <v>0</v>
      </c>
      <c r="U36" s="80">
        <f t="shared" si="5"/>
        <v>0</v>
      </c>
      <c r="V36" s="80">
        <f t="shared" si="12"/>
        <v>0</v>
      </c>
      <c r="W36" s="91">
        <f t="shared" si="7"/>
        <v>0</v>
      </c>
      <c r="X36" s="93">
        <f t="shared" si="10"/>
        <v>0</v>
      </c>
      <c r="Y36" s="93">
        <f t="shared" si="11"/>
        <v>0</v>
      </c>
    </row>
    <row r="37" spans="1:25" ht="49.5">
      <c r="A37" s="70">
        <v>107</v>
      </c>
      <c r="B37" s="118"/>
      <c r="C37" s="57" t="s">
        <v>259</v>
      </c>
      <c r="D37" s="56" t="s">
        <v>257</v>
      </c>
      <c r="E37" s="55"/>
      <c r="F37" s="67"/>
      <c r="G37" s="66" t="s">
        <v>212</v>
      </c>
      <c r="H37" s="66" t="s">
        <v>230</v>
      </c>
      <c r="I37" s="66" t="s">
        <v>214</v>
      </c>
      <c r="J37" s="67">
        <v>1</v>
      </c>
      <c r="K37" s="61">
        <v>12</v>
      </c>
      <c r="L37" s="72">
        <v>1</v>
      </c>
      <c r="M37" s="54" t="s">
        <v>290</v>
      </c>
      <c r="N37" s="89"/>
      <c r="O37" s="79">
        <f t="shared" si="0"/>
        <v>0</v>
      </c>
      <c r="P37" s="79">
        <f t="shared" si="1"/>
        <v>0</v>
      </c>
      <c r="Q37" s="79">
        <f t="shared" si="2"/>
        <v>0</v>
      </c>
      <c r="R37" s="79">
        <f t="shared" si="3"/>
        <v>0</v>
      </c>
      <c r="S37" s="76"/>
      <c r="T37" s="88">
        <f t="shared" si="4"/>
        <v>0</v>
      </c>
      <c r="U37" s="80">
        <f t="shared" si="5"/>
        <v>0</v>
      </c>
      <c r="V37" s="80">
        <f t="shared" si="12"/>
        <v>0</v>
      </c>
      <c r="W37" s="91">
        <f t="shared" si="7"/>
        <v>0</v>
      </c>
      <c r="X37" s="93">
        <f t="shared" si="10"/>
        <v>0</v>
      </c>
      <c r="Y37" s="93">
        <f t="shared" si="11"/>
        <v>0</v>
      </c>
    </row>
    <row r="38" spans="1:25" ht="49.5">
      <c r="A38" s="70">
        <v>108</v>
      </c>
      <c r="B38" s="118"/>
      <c r="C38" s="57" t="s">
        <v>259</v>
      </c>
      <c r="D38" s="56" t="s">
        <v>257</v>
      </c>
      <c r="E38" s="55"/>
      <c r="F38" s="67"/>
      <c r="G38" s="66" t="s">
        <v>212</v>
      </c>
      <c r="H38" s="66" t="s">
        <v>230</v>
      </c>
      <c r="I38" s="66" t="s">
        <v>214</v>
      </c>
      <c r="J38" s="67">
        <v>1</v>
      </c>
      <c r="K38" s="61">
        <v>6</v>
      </c>
      <c r="L38" s="72">
        <v>2</v>
      </c>
      <c r="M38" s="54" t="s">
        <v>291</v>
      </c>
      <c r="N38" s="89"/>
      <c r="O38" s="79">
        <f t="shared" si="0"/>
        <v>0</v>
      </c>
      <c r="P38" s="79">
        <f t="shared" si="1"/>
        <v>0</v>
      </c>
      <c r="Q38" s="79">
        <f t="shared" si="2"/>
        <v>0</v>
      </c>
      <c r="R38" s="79">
        <f t="shared" si="3"/>
        <v>0</v>
      </c>
      <c r="S38" s="76"/>
      <c r="T38" s="88">
        <f t="shared" si="4"/>
        <v>0</v>
      </c>
      <c r="U38" s="80">
        <f t="shared" si="5"/>
        <v>0</v>
      </c>
      <c r="V38" s="80">
        <f t="shared" si="12"/>
        <v>0</v>
      </c>
      <c r="W38" s="91">
        <f t="shared" si="7"/>
        <v>0</v>
      </c>
      <c r="X38" s="93">
        <f t="shared" si="10"/>
        <v>0</v>
      </c>
      <c r="Y38" s="93">
        <f t="shared" si="11"/>
        <v>0</v>
      </c>
    </row>
    <row r="39" spans="1:25" ht="49.5">
      <c r="A39" s="70">
        <v>109</v>
      </c>
      <c r="B39" s="119"/>
      <c r="C39" s="57" t="s">
        <v>259</v>
      </c>
      <c r="D39" s="56" t="s">
        <v>257</v>
      </c>
      <c r="E39" s="55" t="s">
        <v>229</v>
      </c>
      <c r="F39" s="67">
        <v>2014</v>
      </c>
      <c r="G39" s="66" t="s">
        <v>212</v>
      </c>
      <c r="H39" s="66" t="s">
        <v>230</v>
      </c>
      <c r="I39" s="66" t="s">
        <v>214</v>
      </c>
      <c r="J39" s="67">
        <v>1</v>
      </c>
      <c r="K39" s="61">
        <v>3</v>
      </c>
      <c r="L39" s="72">
        <v>4</v>
      </c>
      <c r="M39" s="54" t="s">
        <v>292</v>
      </c>
      <c r="N39" s="89"/>
      <c r="O39" s="79">
        <f t="shared" si="0"/>
        <v>0</v>
      </c>
      <c r="P39" s="79">
        <f t="shared" si="1"/>
        <v>0</v>
      </c>
      <c r="Q39" s="79">
        <f t="shared" si="2"/>
        <v>0</v>
      </c>
      <c r="R39" s="79">
        <f t="shared" si="3"/>
        <v>0</v>
      </c>
      <c r="S39" s="76"/>
      <c r="T39" s="88">
        <f t="shared" si="4"/>
        <v>0</v>
      </c>
      <c r="U39" s="80">
        <f t="shared" si="5"/>
        <v>0</v>
      </c>
      <c r="V39" s="80">
        <f t="shared" si="12"/>
        <v>0</v>
      </c>
      <c r="W39" s="91">
        <f t="shared" si="7"/>
        <v>0</v>
      </c>
      <c r="X39" s="93">
        <f t="shared" si="10"/>
        <v>0</v>
      </c>
      <c r="Y39" s="93">
        <f t="shared" si="11"/>
        <v>0</v>
      </c>
    </row>
    <row r="40" spans="1:25" ht="66">
      <c r="A40" s="70">
        <v>110</v>
      </c>
      <c r="B40" s="117" t="s">
        <v>227</v>
      </c>
      <c r="C40" s="57" t="s">
        <v>258</v>
      </c>
      <c r="D40" s="56" t="s">
        <v>231</v>
      </c>
      <c r="E40" s="55" t="s">
        <v>229</v>
      </c>
      <c r="F40" s="67">
        <v>2014</v>
      </c>
      <c r="G40" s="66" t="s">
        <v>212</v>
      </c>
      <c r="H40" s="66" t="s">
        <v>232</v>
      </c>
      <c r="I40" s="66" t="s">
        <v>214</v>
      </c>
      <c r="J40" s="67">
        <v>2</v>
      </c>
      <c r="K40" s="61">
        <v>12</v>
      </c>
      <c r="L40" s="72">
        <v>1</v>
      </c>
      <c r="M40" s="54" t="s">
        <v>331</v>
      </c>
      <c r="N40" s="89"/>
      <c r="O40" s="79">
        <f t="shared" si="0"/>
        <v>0</v>
      </c>
      <c r="P40" s="79">
        <f t="shared" si="1"/>
        <v>0</v>
      </c>
      <c r="Q40" s="79">
        <f t="shared" si="2"/>
        <v>0</v>
      </c>
      <c r="R40" s="79">
        <f t="shared" si="3"/>
        <v>0</v>
      </c>
      <c r="S40" s="76"/>
      <c r="T40" s="88">
        <f t="shared" si="4"/>
        <v>0</v>
      </c>
      <c r="U40" s="80">
        <f t="shared" si="5"/>
        <v>0</v>
      </c>
      <c r="V40" s="80">
        <f t="shared" si="12"/>
        <v>0</v>
      </c>
      <c r="W40" s="91">
        <f t="shared" si="7"/>
        <v>0</v>
      </c>
      <c r="X40" s="93">
        <f t="shared" si="10"/>
        <v>0</v>
      </c>
      <c r="Y40" s="93">
        <f t="shared" si="11"/>
        <v>0</v>
      </c>
    </row>
    <row r="41" spans="1:25" ht="66">
      <c r="A41" s="70">
        <v>111</v>
      </c>
      <c r="B41" s="118"/>
      <c r="C41" s="57" t="s">
        <v>258</v>
      </c>
      <c r="D41" s="56" t="s">
        <v>231</v>
      </c>
      <c r="E41" s="55" t="s">
        <v>229</v>
      </c>
      <c r="F41" s="67">
        <v>2014</v>
      </c>
      <c r="G41" s="66" t="s">
        <v>212</v>
      </c>
      <c r="H41" s="66" t="s">
        <v>232</v>
      </c>
      <c r="I41" s="66" t="s">
        <v>214</v>
      </c>
      <c r="J41" s="67">
        <v>2</v>
      </c>
      <c r="K41" s="61">
        <v>3</v>
      </c>
      <c r="L41" s="72">
        <v>4</v>
      </c>
      <c r="M41" s="54" t="s">
        <v>332</v>
      </c>
      <c r="N41" s="89"/>
      <c r="O41" s="79">
        <f t="shared" si="0"/>
        <v>0</v>
      </c>
      <c r="P41" s="79">
        <f t="shared" si="1"/>
        <v>0</v>
      </c>
      <c r="Q41" s="79">
        <f t="shared" si="2"/>
        <v>0</v>
      </c>
      <c r="R41" s="79">
        <f t="shared" si="3"/>
        <v>0</v>
      </c>
      <c r="S41" s="76"/>
      <c r="T41" s="88">
        <f t="shared" si="4"/>
        <v>0</v>
      </c>
      <c r="U41" s="80">
        <f t="shared" si="5"/>
        <v>0</v>
      </c>
      <c r="V41" s="80">
        <f t="shared" si="12"/>
        <v>0</v>
      </c>
      <c r="W41" s="91">
        <f t="shared" si="7"/>
        <v>0</v>
      </c>
      <c r="X41" s="93">
        <f t="shared" si="10"/>
        <v>0</v>
      </c>
      <c r="Y41" s="93">
        <f t="shared" si="11"/>
        <v>0</v>
      </c>
    </row>
    <row r="42" spans="1:25" ht="49.5">
      <c r="A42" s="70">
        <v>112</v>
      </c>
      <c r="B42" s="118"/>
      <c r="C42" s="57" t="s">
        <v>256</v>
      </c>
      <c r="D42" s="56" t="s">
        <v>257</v>
      </c>
      <c r="E42" s="55"/>
      <c r="F42" s="67"/>
      <c r="G42" s="66" t="s">
        <v>212</v>
      </c>
      <c r="H42" s="66" t="s">
        <v>232</v>
      </c>
      <c r="I42" s="66" t="s">
        <v>214</v>
      </c>
      <c r="J42" s="67">
        <v>1</v>
      </c>
      <c r="K42" s="61">
        <v>12</v>
      </c>
      <c r="L42" s="72">
        <v>1</v>
      </c>
      <c r="M42" s="54" t="s">
        <v>293</v>
      </c>
      <c r="N42" s="89"/>
      <c r="O42" s="79">
        <f t="shared" si="0"/>
        <v>0</v>
      </c>
      <c r="P42" s="79">
        <f t="shared" si="1"/>
        <v>0</v>
      </c>
      <c r="Q42" s="79">
        <f t="shared" si="2"/>
        <v>0</v>
      </c>
      <c r="R42" s="79">
        <f t="shared" si="3"/>
        <v>0</v>
      </c>
      <c r="S42" s="76"/>
      <c r="T42" s="88">
        <f t="shared" si="4"/>
        <v>0</v>
      </c>
      <c r="U42" s="80">
        <f t="shared" si="5"/>
        <v>0</v>
      </c>
      <c r="V42" s="80">
        <f t="shared" si="12"/>
        <v>0</v>
      </c>
      <c r="W42" s="91">
        <f t="shared" si="7"/>
        <v>0</v>
      </c>
      <c r="X42" s="93">
        <f t="shared" si="10"/>
        <v>0</v>
      </c>
      <c r="Y42" s="93">
        <f t="shared" si="11"/>
        <v>0</v>
      </c>
    </row>
    <row r="43" spans="1:25" ht="49.5">
      <c r="A43" s="70">
        <v>113</v>
      </c>
      <c r="B43" s="118"/>
      <c r="C43" s="57" t="s">
        <v>259</v>
      </c>
      <c r="D43" s="56" t="s">
        <v>257</v>
      </c>
      <c r="E43" s="55"/>
      <c r="F43" s="67"/>
      <c r="G43" s="66" t="s">
        <v>212</v>
      </c>
      <c r="H43" s="66" t="s">
        <v>232</v>
      </c>
      <c r="I43" s="66" t="s">
        <v>214</v>
      </c>
      <c r="J43" s="67">
        <v>1</v>
      </c>
      <c r="K43" s="61">
        <v>6</v>
      </c>
      <c r="L43" s="72">
        <v>2</v>
      </c>
      <c r="M43" s="54" t="s">
        <v>330</v>
      </c>
      <c r="N43" s="89"/>
      <c r="O43" s="79">
        <f t="shared" si="0"/>
        <v>0</v>
      </c>
      <c r="P43" s="79">
        <f t="shared" si="1"/>
        <v>0</v>
      </c>
      <c r="Q43" s="79">
        <f t="shared" si="2"/>
        <v>0</v>
      </c>
      <c r="R43" s="79">
        <f t="shared" si="3"/>
        <v>0</v>
      </c>
      <c r="S43" s="76"/>
      <c r="T43" s="88">
        <f t="shared" si="4"/>
        <v>0</v>
      </c>
      <c r="U43" s="80">
        <f t="shared" si="5"/>
        <v>0</v>
      </c>
      <c r="V43" s="80">
        <f t="shared" si="12"/>
        <v>0</v>
      </c>
      <c r="W43" s="91">
        <f t="shared" si="7"/>
        <v>0</v>
      </c>
      <c r="X43" s="93">
        <f t="shared" si="10"/>
        <v>0</v>
      </c>
      <c r="Y43" s="93">
        <f t="shared" si="11"/>
        <v>0</v>
      </c>
    </row>
    <row r="44" spans="1:25" ht="49.5">
      <c r="A44" s="70">
        <v>114</v>
      </c>
      <c r="B44" s="119"/>
      <c r="C44" s="57" t="s">
        <v>259</v>
      </c>
      <c r="D44" s="56" t="s">
        <v>257</v>
      </c>
      <c r="E44" s="55"/>
      <c r="F44" s="67"/>
      <c r="G44" s="66" t="s">
        <v>212</v>
      </c>
      <c r="H44" s="66" t="s">
        <v>232</v>
      </c>
      <c r="I44" s="66" t="s">
        <v>214</v>
      </c>
      <c r="J44" s="67">
        <v>1</v>
      </c>
      <c r="K44" s="61">
        <v>3</v>
      </c>
      <c r="L44" s="72">
        <v>4</v>
      </c>
      <c r="M44" s="54" t="s">
        <v>333</v>
      </c>
      <c r="N44" s="89"/>
      <c r="O44" s="79">
        <f t="shared" si="0"/>
        <v>0</v>
      </c>
      <c r="P44" s="79">
        <f t="shared" si="1"/>
        <v>0</v>
      </c>
      <c r="Q44" s="79">
        <f t="shared" si="2"/>
        <v>0</v>
      </c>
      <c r="R44" s="79">
        <f t="shared" si="3"/>
        <v>0</v>
      </c>
      <c r="S44" s="76"/>
      <c r="T44" s="88">
        <f t="shared" si="4"/>
        <v>0</v>
      </c>
      <c r="U44" s="80">
        <f t="shared" si="5"/>
        <v>0</v>
      </c>
      <c r="V44" s="80">
        <f t="shared" si="12"/>
        <v>0</v>
      </c>
      <c r="W44" s="91">
        <f t="shared" si="7"/>
        <v>0</v>
      </c>
      <c r="X44" s="93">
        <f t="shared" si="10"/>
        <v>0</v>
      </c>
      <c r="Y44" s="93">
        <f t="shared" si="11"/>
        <v>0</v>
      </c>
    </row>
    <row r="45" spans="1:25" ht="49.5">
      <c r="A45" s="70">
        <v>115</v>
      </c>
      <c r="B45" s="59" t="s">
        <v>233</v>
      </c>
      <c r="C45" s="57" t="s">
        <v>234</v>
      </c>
      <c r="D45" s="56"/>
      <c r="E45" s="55" t="s">
        <v>235</v>
      </c>
      <c r="F45" s="67">
        <v>2014</v>
      </c>
      <c r="G45" s="66" t="s">
        <v>212</v>
      </c>
      <c r="H45" s="66" t="s">
        <v>232</v>
      </c>
      <c r="I45" s="66" t="s">
        <v>214</v>
      </c>
      <c r="J45" s="67">
        <v>1</v>
      </c>
      <c r="K45" s="61">
        <v>6</v>
      </c>
      <c r="L45" s="72">
        <v>2</v>
      </c>
      <c r="M45" s="54" t="s">
        <v>294</v>
      </c>
      <c r="N45" s="89"/>
      <c r="O45" s="79">
        <f t="shared" si="0"/>
        <v>0</v>
      </c>
      <c r="P45" s="79">
        <f t="shared" si="1"/>
        <v>0</v>
      </c>
      <c r="Q45" s="79">
        <f t="shared" si="2"/>
        <v>0</v>
      </c>
      <c r="R45" s="79">
        <f t="shared" si="3"/>
        <v>0</v>
      </c>
      <c r="S45" s="76"/>
      <c r="T45" s="88">
        <f t="shared" si="4"/>
        <v>0</v>
      </c>
      <c r="U45" s="80">
        <f t="shared" si="5"/>
        <v>0</v>
      </c>
      <c r="V45" s="80">
        <f t="shared" si="12"/>
        <v>0</v>
      </c>
      <c r="W45" s="91">
        <f t="shared" si="7"/>
        <v>0</v>
      </c>
      <c r="X45" s="93">
        <f t="shared" si="10"/>
        <v>0</v>
      </c>
      <c r="Y45" s="93">
        <f t="shared" si="11"/>
        <v>0</v>
      </c>
    </row>
    <row r="46" spans="1:25" ht="125.25" customHeight="1">
      <c r="A46" s="70">
        <v>116</v>
      </c>
      <c r="B46" s="117" t="s">
        <v>236</v>
      </c>
      <c r="C46" s="57" t="s">
        <v>255</v>
      </c>
      <c r="D46" s="69" t="s">
        <v>237</v>
      </c>
      <c r="E46" s="70" t="s">
        <v>207</v>
      </c>
      <c r="F46" s="70">
        <v>2015</v>
      </c>
      <c r="G46" s="69" t="s">
        <v>212</v>
      </c>
      <c r="H46" s="69" t="s">
        <v>238</v>
      </c>
      <c r="I46" s="69" t="s">
        <v>55</v>
      </c>
      <c r="J46" s="70">
        <v>6</v>
      </c>
      <c r="K46" s="61">
        <v>12</v>
      </c>
      <c r="L46" s="72">
        <v>1</v>
      </c>
      <c r="M46" s="68" t="s">
        <v>295</v>
      </c>
      <c r="N46" s="89"/>
      <c r="O46" s="79">
        <f t="shared" si="0"/>
        <v>0</v>
      </c>
      <c r="P46" s="79">
        <f t="shared" si="1"/>
        <v>0</v>
      </c>
      <c r="Q46" s="79">
        <f t="shared" si="2"/>
        <v>0</v>
      </c>
      <c r="R46" s="79">
        <f t="shared" si="3"/>
        <v>0</v>
      </c>
      <c r="S46" s="76"/>
      <c r="T46" s="88">
        <f t="shared" si="4"/>
        <v>0</v>
      </c>
      <c r="U46" s="80">
        <f t="shared" si="5"/>
        <v>0</v>
      </c>
      <c r="V46" s="80">
        <f t="shared" si="12"/>
        <v>0</v>
      </c>
      <c r="W46" s="91">
        <f t="shared" si="7"/>
        <v>0</v>
      </c>
      <c r="X46" s="93">
        <f t="shared" si="10"/>
        <v>0</v>
      </c>
      <c r="Y46" s="93">
        <f t="shared" si="11"/>
        <v>0</v>
      </c>
    </row>
    <row r="47" spans="1:25" ht="132">
      <c r="A47" s="70">
        <v>117</v>
      </c>
      <c r="B47" s="118"/>
      <c r="C47" s="57" t="s">
        <v>255</v>
      </c>
      <c r="D47" s="69" t="s">
        <v>237</v>
      </c>
      <c r="E47" s="70" t="s">
        <v>207</v>
      </c>
      <c r="F47" s="70">
        <v>2015</v>
      </c>
      <c r="G47" s="69" t="s">
        <v>212</v>
      </c>
      <c r="H47" s="69" t="s">
        <v>238</v>
      </c>
      <c r="I47" s="69" t="s">
        <v>55</v>
      </c>
      <c r="J47" s="70">
        <v>6</v>
      </c>
      <c r="K47" s="61">
        <v>1</v>
      </c>
      <c r="L47" s="72">
        <v>12</v>
      </c>
      <c r="M47" s="68" t="s">
        <v>296</v>
      </c>
      <c r="N47" s="89"/>
      <c r="O47" s="79">
        <f t="shared" si="0"/>
        <v>0</v>
      </c>
      <c r="P47" s="79">
        <f t="shared" si="1"/>
        <v>0</v>
      </c>
      <c r="Q47" s="79">
        <f t="shared" si="2"/>
        <v>0</v>
      </c>
      <c r="R47" s="79">
        <f t="shared" si="3"/>
        <v>0</v>
      </c>
      <c r="S47" s="76"/>
      <c r="T47" s="88">
        <f t="shared" si="4"/>
        <v>0</v>
      </c>
      <c r="U47" s="80">
        <f t="shared" si="5"/>
        <v>0</v>
      </c>
      <c r="V47" s="80">
        <f t="shared" si="12"/>
        <v>0</v>
      </c>
      <c r="W47" s="91">
        <f t="shared" si="7"/>
        <v>0</v>
      </c>
      <c r="X47" s="93">
        <f t="shared" si="10"/>
        <v>0</v>
      </c>
      <c r="Y47" s="93">
        <f t="shared" si="11"/>
        <v>0</v>
      </c>
    </row>
    <row r="48" spans="1:25" ht="49.5" customHeight="1">
      <c r="A48" s="70">
        <v>118</v>
      </c>
      <c r="B48" s="118"/>
      <c r="C48" s="57" t="s">
        <v>254</v>
      </c>
      <c r="D48" s="56" t="s">
        <v>237</v>
      </c>
      <c r="E48" s="55" t="s">
        <v>207</v>
      </c>
      <c r="F48" s="67">
        <v>2015</v>
      </c>
      <c r="G48" s="66" t="s">
        <v>212</v>
      </c>
      <c r="H48" s="66" t="s">
        <v>238</v>
      </c>
      <c r="I48" s="66" t="s">
        <v>55</v>
      </c>
      <c r="J48" s="67">
        <v>3</v>
      </c>
      <c r="K48" s="61">
        <v>12</v>
      </c>
      <c r="L48" s="72">
        <v>1</v>
      </c>
      <c r="M48" s="54" t="s">
        <v>295</v>
      </c>
      <c r="N48" s="89"/>
      <c r="O48" s="79">
        <f t="shared" si="0"/>
        <v>0</v>
      </c>
      <c r="P48" s="79">
        <f t="shared" si="1"/>
        <v>0</v>
      </c>
      <c r="Q48" s="79">
        <f t="shared" si="2"/>
        <v>0</v>
      </c>
      <c r="R48" s="79">
        <f t="shared" si="3"/>
        <v>0</v>
      </c>
      <c r="S48" s="76"/>
      <c r="T48" s="88">
        <f t="shared" si="4"/>
        <v>0</v>
      </c>
      <c r="U48" s="80">
        <f t="shared" si="5"/>
        <v>0</v>
      </c>
      <c r="V48" s="80">
        <f t="shared" si="12"/>
        <v>0</v>
      </c>
      <c r="W48" s="91">
        <f t="shared" si="7"/>
        <v>0</v>
      </c>
      <c r="X48" s="93">
        <f t="shared" si="10"/>
        <v>0</v>
      </c>
      <c r="Y48" s="93">
        <f t="shared" si="11"/>
        <v>0</v>
      </c>
    </row>
    <row r="49" spans="1:25" ht="49.5" customHeight="1">
      <c r="A49" s="70">
        <v>119</v>
      </c>
      <c r="B49" s="119"/>
      <c r="C49" s="57" t="s">
        <v>254</v>
      </c>
      <c r="D49" s="56" t="s">
        <v>237</v>
      </c>
      <c r="E49" s="55" t="s">
        <v>207</v>
      </c>
      <c r="F49" s="67">
        <v>2015</v>
      </c>
      <c r="G49" s="66" t="s">
        <v>212</v>
      </c>
      <c r="H49" s="66" t="s">
        <v>238</v>
      </c>
      <c r="I49" s="66" t="s">
        <v>55</v>
      </c>
      <c r="J49" s="67">
        <v>3</v>
      </c>
      <c r="K49" s="61">
        <v>1</v>
      </c>
      <c r="L49" s="72">
        <v>12</v>
      </c>
      <c r="M49" s="54" t="s">
        <v>297</v>
      </c>
      <c r="N49" s="89"/>
      <c r="O49" s="79">
        <f t="shared" si="0"/>
        <v>0</v>
      </c>
      <c r="P49" s="79">
        <f t="shared" si="1"/>
        <v>0</v>
      </c>
      <c r="Q49" s="79">
        <f t="shared" si="2"/>
        <v>0</v>
      </c>
      <c r="R49" s="79">
        <f t="shared" si="3"/>
        <v>0</v>
      </c>
      <c r="S49" s="76"/>
      <c r="T49" s="88">
        <f t="shared" si="4"/>
        <v>0</v>
      </c>
      <c r="U49" s="80">
        <f t="shared" si="5"/>
        <v>0</v>
      </c>
      <c r="V49" s="80">
        <f t="shared" si="12"/>
        <v>0</v>
      </c>
      <c r="W49" s="91">
        <f t="shared" si="7"/>
        <v>0</v>
      </c>
      <c r="X49" s="93">
        <f t="shared" si="10"/>
        <v>0</v>
      </c>
      <c r="Y49" s="93">
        <f t="shared" si="11"/>
        <v>0</v>
      </c>
    </row>
    <row r="50" spans="1:25" ht="99">
      <c r="A50" s="70">
        <v>120</v>
      </c>
      <c r="B50" s="117" t="s">
        <v>239</v>
      </c>
      <c r="C50" s="57" t="s">
        <v>323</v>
      </c>
      <c r="D50" s="56" t="s">
        <v>240</v>
      </c>
      <c r="E50" s="56" t="s">
        <v>241</v>
      </c>
      <c r="F50" s="67">
        <v>1994</v>
      </c>
      <c r="G50" s="66" t="s">
        <v>212</v>
      </c>
      <c r="H50" s="66" t="s">
        <v>242</v>
      </c>
      <c r="I50" s="66" t="s">
        <v>55</v>
      </c>
      <c r="J50" s="67">
        <v>1</v>
      </c>
      <c r="K50" s="61">
        <v>12</v>
      </c>
      <c r="L50" s="72">
        <v>1</v>
      </c>
      <c r="M50" s="54" t="s">
        <v>298</v>
      </c>
      <c r="N50" s="89"/>
      <c r="O50" s="79">
        <f t="shared" si="0"/>
        <v>0</v>
      </c>
      <c r="P50" s="79">
        <f t="shared" si="1"/>
        <v>0</v>
      </c>
      <c r="Q50" s="79">
        <f t="shared" si="2"/>
        <v>0</v>
      </c>
      <c r="R50" s="79">
        <f t="shared" si="3"/>
        <v>0</v>
      </c>
      <c r="S50" s="76"/>
      <c r="T50" s="88">
        <f t="shared" si="4"/>
        <v>0</v>
      </c>
      <c r="U50" s="80">
        <f t="shared" si="5"/>
        <v>0</v>
      </c>
      <c r="V50" s="80">
        <f t="shared" si="12"/>
        <v>0</v>
      </c>
      <c r="W50" s="91">
        <f t="shared" si="7"/>
        <v>0</v>
      </c>
      <c r="X50" s="93">
        <f t="shared" si="10"/>
        <v>0</v>
      </c>
      <c r="Y50" s="93">
        <f t="shared" si="11"/>
        <v>0</v>
      </c>
    </row>
    <row r="51" spans="1:25" ht="99">
      <c r="A51" s="70">
        <v>121</v>
      </c>
      <c r="B51" s="118"/>
      <c r="C51" s="57" t="s">
        <v>323</v>
      </c>
      <c r="D51" s="56" t="s">
        <v>240</v>
      </c>
      <c r="E51" s="56" t="s">
        <v>241</v>
      </c>
      <c r="F51" s="67">
        <v>1994</v>
      </c>
      <c r="G51" s="66" t="s">
        <v>212</v>
      </c>
      <c r="H51" s="66" t="s">
        <v>242</v>
      </c>
      <c r="I51" s="66" t="s">
        <v>55</v>
      </c>
      <c r="J51" s="67">
        <v>1</v>
      </c>
      <c r="K51" s="62">
        <v>1</v>
      </c>
      <c r="L51" s="72">
        <v>12</v>
      </c>
      <c r="M51" s="54" t="s">
        <v>299</v>
      </c>
      <c r="N51" s="89"/>
      <c r="O51" s="79">
        <f t="shared" si="0"/>
        <v>0</v>
      </c>
      <c r="P51" s="79">
        <f t="shared" si="1"/>
        <v>0</v>
      </c>
      <c r="Q51" s="79">
        <f t="shared" si="2"/>
        <v>0</v>
      </c>
      <c r="R51" s="79">
        <f t="shared" si="3"/>
        <v>0</v>
      </c>
      <c r="S51" s="76"/>
      <c r="T51" s="88">
        <f t="shared" si="4"/>
        <v>0</v>
      </c>
      <c r="U51" s="80">
        <f t="shared" si="5"/>
        <v>0</v>
      </c>
      <c r="V51" s="80">
        <f t="shared" si="12"/>
        <v>0</v>
      </c>
      <c r="W51" s="91">
        <f t="shared" si="7"/>
        <v>0</v>
      </c>
      <c r="X51" s="93">
        <f t="shared" si="10"/>
        <v>0</v>
      </c>
      <c r="Y51" s="93">
        <f t="shared" si="11"/>
        <v>0</v>
      </c>
    </row>
    <row r="52" spans="1:25" ht="56.25" customHeight="1">
      <c r="A52" s="70">
        <v>122</v>
      </c>
      <c r="B52" s="118"/>
      <c r="C52" s="85" t="s">
        <v>324</v>
      </c>
      <c r="D52" s="82" t="s">
        <v>325</v>
      </c>
      <c r="E52" s="82" t="s">
        <v>241</v>
      </c>
      <c r="F52" s="70"/>
      <c r="G52" s="82" t="s">
        <v>212</v>
      </c>
      <c r="H52" s="82" t="s">
        <v>242</v>
      </c>
      <c r="I52" s="82" t="s">
        <v>55</v>
      </c>
      <c r="J52" s="70">
        <v>1</v>
      </c>
      <c r="K52" s="61">
        <v>12</v>
      </c>
      <c r="L52" s="83">
        <v>1</v>
      </c>
      <c r="M52" s="81" t="s">
        <v>298</v>
      </c>
      <c r="N52" s="90"/>
      <c r="O52" s="79">
        <f t="shared" si="0"/>
        <v>0</v>
      </c>
      <c r="P52" s="79">
        <f t="shared" si="1"/>
        <v>0</v>
      </c>
      <c r="Q52" s="79">
        <f t="shared" si="2"/>
        <v>0</v>
      </c>
      <c r="R52" s="79">
        <f t="shared" si="3"/>
        <v>0</v>
      </c>
      <c r="S52" s="76"/>
      <c r="T52" s="88">
        <f t="shared" si="4"/>
        <v>0</v>
      </c>
      <c r="U52" s="80">
        <f t="shared" si="5"/>
        <v>0</v>
      </c>
      <c r="V52" s="80">
        <f t="shared" si="12"/>
        <v>0</v>
      </c>
      <c r="W52" s="91">
        <f t="shared" si="7"/>
        <v>0</v>
      </c>
      <c r="X52" s="93">
        <f t="shared" si="10"/>
        <v>0</v>
      </c>
      <c r="Y52" s="93">
        <f t="shared" si="11"/>
        <v>0</v>
      </c>
    </row>
    <row r="53" spans="1:25" ht="50.25" customHeight="1">
      <c r="A53" s="70">
        <v>123</v>
      </c>
      <c r="B53" s="118"/>
      <c r="C53" s="84" t="s">
        <v>324</v>
      </c>
      <c r="D53" s="82" t="s">
        <v>325</v>
      </c>
      <c r="E53" s="82" t="s">
        <v>241</v>
      </c>
      <c r="F53" s="70"/>
      <c r="G53" s="82" t="s">
        <v>212</v>
      </c>
      <c r="H53" s="82" t="s">
        <v>242</v>
      </c>
      <c r="I53" s="82" t="s">
        <v>55</v>
      </c>
      <c r="J53" s="70">
        <v>1</v>
      </c>
      <c r="K53" s="62">
        <v>1</v>
      </c>
      <c r="L53" s="83">
        <v>12</v>
      </c>
      <c r="M53" s="81" t="s">
        <v>299</v>
      </c>
      <c r="N53" s="90"/>
      <c r="O53" s="79">
        <f t="shared" si="0"/>
        <v>0</v>
      </c>
      <c r="P53" s="79">
        <f t="shared" si="1"/>
        <v>0</v>
      </c>
      <c r="Q53" s="79">
        <f t="shared" si="2"/>
        <v>0</v>
      </c>
      <c r="R53" s="79">
        <f t="shared" si="3"/>
        <v>0</v>
      </c>
      <c r="S53" s="76"/>
      <c r="T53" s="88">
        <f t="shared" si="4"/>
        <v>0</v>
      </c>
      <c r="U53" s="80">
        <f t="shared" si="5"/>
        <v>0</v>
      </c>
      <c r="V53" s="80">
        <f t="shared" si="12"/>
        <v>0</v>
      </c>
      <c r="W53" s="91">
        <f t="shared" si="7"/>
        <v>0</v>
      </c>
      <c r="X53" s="93">
        <f t="shared" si="10"/>
        <v>0</v>
      </c>
      <c r="Y53" s="93">
        <f t="shared" si="11"/>
        <v>0</v>
      </c>
    </row>
    <row r="54" spans="1:25" ht="49.5" customHeight="1">
      <c r="A54" s="70">
        <v>124</v>
      </c>
      <c r="B54" s="118"/>
      <c r="C54" s="57" t="s">
        <v>253</v>
      </c>
      <c r="D54" s="56"/>
      <c r="E54" s="56" t="s">
        <v>241</v>
      </c>
      <c r="F54" s="67"/>
      <c r="G54" s="66" t="s">
        <v>212</v>
      </c>
      <c r="H54" s="66" t="s">
        <v>242</v>
      </c>
      <c r="I54" s="66" t="s">
        <v>55</v>
      </c>
      <c r="J54" s="67">
        <v>1</v>
      </c>
      <c r="K54" s="62">
        <v>12</v>
      </c>
      <c r="L54" s="72">
        <v>1</v>
      </c>
      <c r="M54" s="54" t="s">
        <v>300</v>
      </c>
      <c r="N54" s="89"/>
      <c r="O54" s="79">
        <f t="shared" si="0"/>
        <v>0</v>
      </c>
      <c r="P54" s="79">
        <f t="shared" si="1"/>
        <v>0</v>
      </c>
      <c r="Q54" s="79">
        <f t="shared" si="2"/>
        <v>0</v>
      </c>
      <c r="R54" s="79">
        <f t="shared" si="3"/>
        <v>0</v>
      </c>
      <c r="S54" s="76"/>
      <c r="T54" s="88">
        <f t="shared" si="4"/>
        <v>0</v>
      </c>
      <c r="U54" s="80">
        <f t="shared" si="5"/>
        <v>0</v>
      </c>
      <c r="V54" s="80">
        <f t="shared" si="12"/>
        <v>0</v>
      </c>
      <c r="W54" s="91">
        <f t="shared" si="7"/>
        <v>0</v>
      </c>
      <c r="X54" s="93">
        <f t="shared" si="10"/>
        <v>0</v>
      </c>
      <c r="Y54" s="93">
        <f t="shared" si="11"/>
        <v>0</v>
      </c>
    </row>
    <row r="55" spans="1:25" ht="49.5" customHeight="1">
      <c r="A55" s="70">
        <v>125</v>
      </c>
      <c r="B55" s="119"/>
      <c r="C55" s="57" t="s">
        <v>253</v>
      </c>
      <c r="D55" s="56"/>
      <c r="E55" s="56" t="s">
        <v>241</v>
      </c>
      <c r="F55" s="67"/>
      <c r="G55" s="66" t="s">
        <v>212</v>
      </c>
      <c r="H55" s="66" t="s">
        <v>242</v>
      </c>
      <c r="I55" s="66" t="s">
        <v>55</v>
      </c>
      <c r="J55" s="67">
        <v>1</v>
      </c>
      <c r="K55" s="62">
        <v>1</v>
      </c>
      <c r="L55" s="72">
        <v>12</v>
      </c>
      <c r="M55" s="54" t="s">
        <v>301</v>
      </c>
      <c r="N55" s="89"/>
      <c r="O55" s="79">
        <f t="shared" si="0"/>
        <v>0</v>
      </c>
      <c r="P55" s="79">
        <f t="shared" si="1"/>
        <v>0</v>
      </c>
      <c r="Q55" s="79">
        <f t="shared" si="2"/>
        <v>0</v>
      </c>
      <c r="R55" s="79">
        <f t="shared" si="3"/>
        <v>0</v>
      </c>
      <c r="S55" s="76"/>
      <c r="T55" s="88">
        <f t="shared" si="4"/>
        <v>0</v>
      </c>
      <c r="U55" s="80">
        <f t="shared" si="5"/>
        <v>0</v>
      </c>
      <c r="V55" s="80">
        <f t="shared" si="12"/>
        <v>0</v>
      </c>
      <c r="W55" s="91">
        <f t="shared" si="7"/>
        <v>0</v>
      </c>
      <c r="X55" s="93">
        <f t="shared" si="10"/>
        <v>0</v>
      </c>
      <c r="Y55" s="93">
        <f t="shared" si="11"/>
        <v>0</v>
      </c>
    </row>
    <row r="56" spans="1:25" ht="49.5">
      <c r="A56" s="70">
        <v>126</v>
      </c>
      <c r="B56" s="117" t="s">
        <v>243</v>
      </c>
      <c r="C56" s="57" t="s">
        <v>327</v>
      </c>
      <c r="D56" s="56" t="s">
        <v>244</v>
      </c>
      <c r="E56" s="56" t="s">
        <v>245</v>
      </c>
      <c r="F56" s="67">
        <v>1994</v>
      </c>
      <c r="G56" s="66" t="s">
        <v>212</v>
      </c>
      <c r="H56" s="66" t="s">
        <v>246</v>
      </c>
      <c r="I56" s="66" t="s">
        <v>214</v>
      </c>
      <c r="J56" s="66">
        <v>2</v>
      </c>
      <c r="K56" s="62">
        <v>3</v>
      </c>
      <c r="L56" s="72">
        <v>4</v>
      </c>
      <c r="M56" s="81" t="s">
        <v>303</v>
      </c>
      <c r="N56" s="89"/>
      <c r="O56" s="79">
        <f t="shared" si="0"/>
        <v>0</v>
      </c>
      <c r="P56" s="79">
        <f t="shared" si="1"/>
        <v>0</v>
      </c>
      <c r="Q56" s="79">
        <f t="shared" si="2"/>
        <v>0</v>
      </c>
      <c r="R56" s="79">
        <f t="shared" si="3"/>
        <v>0</v>
      </c>
      <c r="S56" s="76"/>
      <c r="T56" s="88">
        <f t="shared" si="4"/>
        <v>0</v>
      </c>
      <c r="U56" s="80">
        <f t="shared" si="5"/>
        <v>0</v>
      </c>
      <c r="V56" s="80">
        <f t="shared" si="12"/>
        <v>0</v>
      </c>
      <c r="W56" s="91">
        <f t="shared" si="7"/>
        <v>0</v>
      </c>
      <c r="X56" s="93">
        <f t="shared" si="10"/>
        <v>0</v>
      </c>
      <c r="Y56" s="93">
        <f t="shared" si="11"/>
        <v>0</v>
      </c>
    </row>
    <row r="57" spans="1:25" ht="33">
      <c r="A57" s="70">
        <v>127</v>
      </c>
      <c r="B57" s="119"/>
      <c r="C57" s="57" t="s">
        <v>326</v>
      </c>
      <c r="D57" s="56"/>
      <c r="E57" s="56"/>
      <c r="F57" s="67"/>
      <c r="G57" s="66" t="s">
        <v>212</v>
      </c>
      <c r="H57" s="66" t="s">
        <v>246</v>
      </c>
      <c r="I57" s="66" t="s">
        <v>214</v>
      </c>
      <c r="J57" s="66">
        <v>1</v>
      </c>
      <c r="K57" s="62">
        <v>12</v>
      </c>
      <c r="L57" s="72">
        <v>1</v>
      </c>
      <c r="M57" s="81" t="s">
        <v>302</v>
      </c>
      <c r="N57" s="89"/>
      <c r="O57" s="79">
        <f t="shared" si="0"/>
        <v>0</v>
      </c>
      <c r="P57" s="79">
        <f t="shared" si="1"/>
        <v>0</v>
      </c>
      <c r="Q57" s="79">
        <f t="shared" si="2"/>
        <v>0</v>
      </c>
      <c r="R57" s="79">
        <f t="shared" si="3"/>
        <v>0</v>
      </c>
      <c r="S57" s="76"/>
      <c r="T57" s="88">
        <f t="shared" si="4"/>
        <v>0</v>
      </c>
      <c r="U57" s="80">
        <f t="shared" si="5"/>
        <v>0</v>
      </c>
      <c r="V57" s="80">
        <f t="shared" si="12"/>
        <v>0</v>
      </c>
      <c r="W57" s="91">
        <f t="shared" si="7"/>
        <v>0</v>
      </c>
      <c r="X57" s="93">
        <f t="shared" si="10"/>
        <v>0</v>
      </c>
      <c r="Y57" s="93">
        <f t="shared" si="11"/>
        <v>0</v>
      </c>
    </row>
    <row r="58" spans="1:25" ht="66" customHeight="1">
      <c r="A58" s="70">
        <v>128</v>
      </c>
      <c r="B58" s="117" t="s">
        <v>239</v>
      </c>
      <c r="C58" s="57" t="s">
        <v>247</v>
      </c>
      <c r="D58" s="56" t="s">
        <v>248</v>
      </c>
      <c r="E58" s="56" t="s">
        <v>249</v>
      </c>
      <c r="F58" s="67">
        <v>1985</v>
      </c>
      <c r="G58" s="66" t="s">
        <v>250</v>
      </c>
      <c r="H58" s="66" t="s">
        <v>251</v>
      </c>
      <c r="I58" s="66" t="s">
        <v>252</v>
      </c>
      <c r="J58" s="67">
        <v>1</v>
      </c>
      <c r="K58" s="62">
        <v>3</v>
      </c>
      <c r="L58" s="72">
        <v>4</v>
      </c>
      <c r="M58" s="54" t="s">
        <v>304</v>
      </c>
      <c r="N58" s="89"/>
      <c r="O58" s="79">
        <f t="shared" si="0"/>
        <v>0</v>
      </c>
      <c r="P58" s="79">
        <f t="shared" si="1"/>
        <v>0</v>
      </c>
      <c r="Q58" s="79">
        <f t="shared" si="2"/>
        <v>0</v>
      </c>
      <c r="R58" s="79">
        <f t="shared" si="3"/>
        <v>0</v>
      </c>
      <c r="S58" s="76"/>
      <c r="T58" s="88">
        <f t="shared" si="4"/>
        <v>0</v>
      </c>
      <c r="U58" s="80">
        <f t="shared" si="5"/>
        <v>0</v>
      </c>
      <c r="V58" s="80">
        <f t="shared" si="12"/>
        <v>0</v>
      </c>
      <c r="W58" s="91">
        <f t="shared" si="7"/>
        <v>0</v>
      </c>
      <c r="X58" s="93">
        <f t="shared" si="10"/>
        <v>0</v>
      </c>
      <c r="Y58" s="93">
        <f t="shared" si="11"/>
        <v>0</v>
      </c>
    </row>
    <row r="59" spans="1:25" ht="66" customHeight="1">
      <c r="A59" s="70">
        <v>129</v>
      </c>
      <c r="B59" s="119"/>
      <c r="C59" s="53" t="s">
        <v>247</v>
      </c>
      <c r="D59" s="54" t="s">
        <v>248</v>
      </c>
      <c r="E59" s="54" t="s">
        <v>249</v>
      </c>
      <c r="F59" s="64">
        <v>1985</v>
      </c>
      <c r="G59" s="65" t="s">
        <v>250</v>
      </c>
      <c r="H59" s="65" t="s">
        <v>251</v>
      </c>
      <c r="I59" s="65" t="s">
        <v>252</v>
      </c>
      <c r="J59" s="64">
        <v>1</v>
      </c>
      <c r="K59" s="63">
        <v>12</v>
      </c>
      <c r="L59" s="72">
        <v>1</v>
      </c>
      <c r="M59" s="54" t="s">
        <v>305</v>
      </c>
      <c r="N59" s="89"/>
      <c r="O59" s="79">
        <f t="shared" si="0"/>
        <v>0</v>
      </c>
      <c r="P59" s="79">
        <f t="shared" si="1"/>
        <v>0</v>
      </c>
      <c r="Q59" s="79">
        <f t="shared" si="2"/>
        <v>0</v>
      </c>
      <c r="R59" s="79">
        <f t="shared" si="3"/>
        <v>0</v>
      </c>
      <c r="S59" s="77"/>
      <c r="T59" s="88">
        <f t="shared" si="4"/>
        <v>0</v>
      </c>
      <c r="U59" s="80">
        <f t="shared" si="5"/>
        <v>0</v>
      </c>
      <c r="V59" s="80">
        <f t="shared" si="12"/>
        <v>0</v>
      </c>
      <c r="W59" s="91">
        <f t="shared" si="7"/>
        <v>0</v>
      </c>
      <c r="X59" s="93">
        <f t="shared" si="10"/>
        <v>0</v>
      </c>
      <c r="Y59" s="93">
        <f t="shared" si="11"/>
        <v>0</v>
      </c>
    </row>
    <row r="60" spans="1:25" ht="66">
      <c r="A60" s="70">
        <v>130</v>
      </c>
      <c r="B60" s="117" t="s">
        <v>227</v>
      </c>
      <c r="C60" s="57" t="s">
        <v>308</v>
      </c>
      <c r="D60" s="82" t="s">
        <v>307</v>
      </c>
      <c r="E60" s="70"/>
      <c r="F60" s="70"/>
      <c r="G60" s="82" t="s">
        <v>212</v>
      </c>
      <c r="H60" s="82" t="s">
        <v>311</v>
      </c>
      <c r="I60" s="82" t="s">
        <v>214</v>
      </c>
      <c r="J60" s="70">
        <v>2</v>
      </c>
      <c r="K60" s="61">
        <v>12</v>
      </c>
      <c r="L60" s="83">
        <v>1</v>
      </c>
      <c r="M60" s="81" t="s">
        <v>336</v>
      </c>
      <c r="N60" s="90"/>
      <c r="O60" s="79">
        <f t="shared" si="0"/>
        <v>0</v>
      </c>
      <c r="P60" s="79">
        <f t="shared" ref="P60:P78" si="13">O60*0.23</f>
        <v>0</v>
      </c>
      <c r="Q60" s="79">
        <f t="shared" ref="Q60:Q78" si="14">O60*1.23</f>
        <v>0</v>
      </c>
      <c r="R60" s="79">
        <f t="shared" ref="R60:R78" si="15">Q60*L60</f>
        <v>0</v>
      </c>
      <c r="S60" s="76"/>
      <c r="T60" s="88">
        <f t="shared" si="4"/>
        <v>0</v>
      </c>
      <c r="U60" s="80">
        <f t="shared" si="5"/>
        <v>0</v>
      </c>
      <c r="V60" s="80">
        <f t="shared" si="12"/>
        <v>0</v>
      </c>
      <c r="W60" s="91">
        <f t="shared" ref="W60:W78" si="16">V60*L60</f>
        <v>0</v>
      </c>
      <c r="X60" s="93">
        <f t="shared" si="10"/>
        <v>0</v>
      </c>
      <c r="Y60" s="93">
        <f t="shared" si="11"/>
        <v>0</v>
      </c>
    </row>
    <row r="61" spans="1:25" ht="66">
      <c r="A61" s="70">
        <v>131</v>
      </c>
      <c r="B61" s="118"/>
      <c r="C61" s="57" t="s">
        <v>308</v>
      </c>
      <c r="D61" s="82" t="s">
        <v>307</v>
      </c>
      <c r="E61" s="70"/>
      <c r="F61" s="70"/>
      <c r="G61" s="82" t="s">
        <v>212</v>
      </c>
      <c r="H61" s="82" t="s">
        <v>311</v>
      </c>
      <c r="I61" s="82" t="s">
        <v>214</v>
      </c>
      <c r="J61" s="70">
        <v>2</v>
      </c>
      <c r="K61" s="61">
        <v>3</v>
      </c>
      <c r="L61" s="83">
        <v>4</v>
      </c>
      <c r="M61" s="81" t="s">
        <v>312</v>
      </c>
      <c r="N61" s="90"/>
      <c r="O61" s="79">
        <f t="shared" si="0"/>
        <v>0</v>
      </c>
      <c r="P61" s="79">
        <f t="shared" si="13"/>
        <v>0</v>
      </c>
      <c r="Q61" s="79">
        <f t="shared" si="14"/>
        <v>0</v>
      </c>
      <c r="R61" s="79">
        <f t="shared" si="15"/>
        <v>0</v>
      </c>
      <c r="S61" s="76"/>
      <c r="T61" s="88">
        <f t="shared" si="4"/>
        <v>0</v>
      </c>
      <c r="U61" s="80">
        <f t="shared" si="5"/>
        <v>0</v>
      </c>
      <c r="V61" s="80">
        <f t="shared" si="12"/>
        <v>0</v>
      </c>
      <c r="W61" s="91">
        <f t="shared" si="16"/>
        <v>0</v>
      </c>
      <c r="X61" s="93">
        <f t="shared" si="10"/>
        <v>0</v>
      </c>
      <c r="Y61" s="93">
        <f t="shared" si="11"/>
        <v>0</v>
      </c>
    </row>
    <row r="62" spans="1:25" ht="49.5">
      <c r="A62" s="70">
        <v>132</v>
      </c>
      <c r="B62" s="118"/>
      <c r="C62" s="57" t="s">
        <v>309</v>
      </c>
      <c r="D62" s="82" t="s">
        <v>310</v>
      </c>
      <c r="E62" s="70" t="s">
        <v>206</v>
      </c>
      <c r="F62" s="70"/>
      <c r="G62" s="82" t="s">
        <v>212</v>
      </c>
      <c r="H62" s="82" t="s">
        <v>311</v>
      </c>
      <c r="I62" s="82" t="s">
        <v>214</v>
      </c>
      <c r="J62" s="70">
        <v>1</v>
      </c>
      <c r="K62" s="61">
        <v>12</v>
      </c>
      <c r="L62" s="83">
        <v>1</v>
      </c>
      <c r="M62" s="81" t="s">
        <v>334</v>
      </c>
      <c r="N62" s="90"/>
      <c r="O62" s="79">
        <f t="shared" si="0"/>
        <v>0</v>
      </c>
      <c r="P62" s="79">
        <f t="shared" si="13"/>
        <v>0</v>
      </c>
      <c r="Q62" s="79">
        <f t="shared" si="14"/>
        <v>0</v>
      </c>
      <c r="R62" s="79">
        <f t="shared" si="15"/>
        <v>0</v>
      </c>
      <c r="S62" s="76"/>
      <c r="T62" s="88">
        <f t="shared" si="4"/>
        <v>0</v>
      </c>
      <c r="U62" s="80">
        <f t="shared" si="5"/>
        <v>0</v>
      </c>
      <c r="V62" s="80">
        <f t="shared" si="12"/>
        <v>0</v>
      </c>
      <c r="W62" s="91">
        <f t="shared" si="16"/>
        <v>0</v>
      </c>
      <c r="X62" s="93">
        <f t="shared" si="10"/>
        <v>0</v>
      </c>
      <c r="Y62" s="93">
        <f t="shared" si="11"/>
        <v>0</v>
      </c>
    </row>
    <row r="63" spans="1:25" ht="49.5">
      <c r="A63" s="70">
        <v>133</v>
      </c>
      <c r="B63" s="118"/>
      <c r="C63" s="57" t="s">
        <v>309</v>
      </c>
      <c r="D63" s="82" t="s">
        <v>310</v>
      </c>
      <c r="E63" s="70" t="s">
        <v>206</v>
      </c>
      <c r="F63" s="70"/>
      <c r="G63" s="82" t="s">
        <v>212</v>
      </c>
      <c r="H63" s="82" t="s">
        <v>311</v>
      </c>
      <c r="I63" s="82" t="s">
        <v>214</v>
      </c>
      <c r="J63" s="70">
        <v>1</v>
      </c>
      <c r="K63" s="61">
        <v>6</v>
      </c>
      <c r="L63" s="83">
        <v>2</v>
      </c>
      <c r="M63" s="81" t="s">
        <v>313</v>
      </c>
      <c r="N63" s="89"/>
      <c r="O63" s="79">
        <f t="shared" si="0"/>
        <v>0</v>
      </c>
      <c r="P63" s="79">
        <f t="shared" si="13"/>
        <v>0</v>
      </c>
      <c r="Q63" s="79">
        <f t="shared" si="14"/>
        <v>0</v>
      </c>
      <c r="R63" s="79">
        <f t="shared" si="15"/>
        <v>0</v>
      </c>
      <c r="S63" s="76"/>
      <c r="T63" s="88">
        <f t="shared" si="4"/>
        <v>0</v>
      </c>
      <c r="U63" s="80">
        <f t="shared" si="5"/>
        <v>0</v>
      </c>
      <c r="V63" s="80">
        <f t="shared" si="12"/>
        <v>0</v>
      </c>
      <c r="W63" s="91">
        <f t="shared" si="16"/>
        <v>0</v>
      </c>
      <c r="X63" s="93">
        <f t="shared" si="10"/>
        <v>0</v>
      </c>
      <c r="Y63" s="93">
        <f t="shared" si="11"/>
        <v>0</v>
      </c>
    </row>
    <row r="64" spans="1:25" ht="49.5">
      <c r="A64" s="70">
        <v>134</v>
      </c>
      <c r="B64" s="119"/>
      <c r="C64" s="57" t="s">
        <v>309</v>
      </c>
      <c r="D64" s="82" t="s">
        <v>310</v>
      </c>
      <c r="E64" s="70" t="s">
        <v>206</v>
      </c>
      <c r="F64" s="70"/>
      <c r="G64" s="82" t="s">
        <v>212</v>
      </c>
      <c r="H64" s="82" t="s">
        <v>311</v>
      </c>
      <c r="I64" s="82" t="s">
        <v>214</v>
      </c>
      <c r="J64" s="70">
        <v>1</v>
      </c>
      <c r="K64" s="61">
        <v>3</v>
      </c>
      <c r="L64" s="83">
        <v>4</v>
      </c>
      <c r="M64" s="81" t="s">
        <v>335</v>
      </c>
      <c r="N64" s="89"/>
      <c r="O64" s="79">
        <f t="shared" si="0"/>
        <v>0</v>
      </c>
      <c r="P64" s="79">
        <f t="shared" si="13"/>
        <v>0</v>
      </c>
      <c r="Q64" s="79">
        <f t="shared" si="14"/>
        <v>0</v>
      </c>
      <c r="R64" s="79">
        <f t="shared" si="15"/>
        <v>0</v>
      </c>
      <c r="S64" s="76"/>
      <c r="T64" s="88">
        <f t="shared" si="4"/>
        <v>0</v>
      </c>
      <c r="U64" s="80">
        <f t="shared" si="5"/>
        <v>0</v>
      </c>
      <c r="V64" s="80">
        <f t="shared" si="12"/>
        <v>0</v>
      </c>
      <c r="W64" s="91">
        <f t="shared" si="16"/>
        <v>0</v>
      </c>
      <c r="X64" s="93">
        <f t="shared" si="10"/>
        <v>0</v>
      </c>
      <c r="Y64" s="93">
        <f t="shared" si="11"/>
        <v>0</v>
      </c>
    </row>
    <row r="65" spans="1:26" s="74" customFormat="1" ht="66">
      <c r="A65" s="70">
        <v>135</v>
      </c>
      <c r="B65" s="117" t="s">
        <v>208</v>
      </c>
      <c r="C65" s="57" t="s">
        <v>308</v>
      </c>
      <c r="D65" s="82" t="s">
        <v>307</v>
      </c>
      <c r="E65" s="70"/>
      <c r="F65" s="70"/>
      <c r="G65" s="82" t="s">
        <v>212</v>
      </c>
      <c r="H65" s="82" t="s">
        <v>311</v>
      </c>
      <c r="I65" s="82" t="s">
        <v>214</v>
      </c>
      <c r="J65" s="70">
        <v>2</v>
      </c>
      <c r="K65" s="61">
        <v>12</v>
      </c>
      <c r="L65" s="83">
        <v>1</v>
      </c>
      <c r="M65" s="81" t="s">
        <v>338</v>
      </c>
      <c r="N65" s="89"/>
      <c r="O65" s="79">
        <f t="shared" si="0"/>
        <v>0</v>
      </c>
      <c r="P65" s="79">
        <f t="shared" si="13"/>
        <v>0</v>
      </c>
      <c r="Q65" s="79">
        <f t="shared" si="14"/>
        <v>0</v>
      </c>
      <c r="R65" s="79">
        <f t="shared" si="15"/>
        <v>0</v>
      </c>
      <c r="S65" s="78"/>
      <c r="T65" s="88">
        <f t="shared" si="4"/>
        <v>0</v>
      </c>
      <c r="U65" s="80">
        <f t="shared" si="5"/>
        <v>0</v>
      </c>
      <c r="V65" s="80">
        <f t="shared" si="12"/>
        <v>0</v>
      </c>
      <c r="W65" s="91">
        <f t="shared" si="16"/>
        <v>0</v>
      </c>
      <c r="X65" s="93">
        <f t="shared" si="10"/>
        <v>0</v>
      </c>
      <c r="Y65" s="93">
        <f t="shared" si="11"/>
        <v>0</v>
      </c>
      <c r="Z65"/>
    </row>
    <row r="66" spans="1:26" s="74" customFormat="1" ht="66">
      <c r="A66" s="70">
        <v>136</v>
      </c>
      <c r="B66" s="118"/>
      <c r="C66" s="57" t="s">
        <v>308</v>
      </c>
      <c r="D66" s="82" t="s">
        <v>307</v>
      </c>
      <c r="E66" s="70"/>
      <c r="F66" s="70"/>
      <c r="G66" s="82" t="s">
        <v>212</v>
      </c>
      <c r="H66" s="82" t="s">
        <v>311</v>
      </c>
      <c r="I66" s="82" t="s">
        <v>214</v>
      </c>
      <c r="J66" s="70">
        <v>2</v>
      </c>
      <c r="K66" s="61">
        <v>3</v>
      </c>
      <c r="L66" s="83">
        <v>4</v>
      </c>
      <c r="M66" s="81" t="s">
        <v>337</v>
      </c>
      <c r="N66" s="89">
        <v>0</v>
      </c>
      <c r="O66" s="79">
        <f t="shared" si="0"/>
        <v>0</v>
      </c>
      <c r="P66" s="79">
        <f t="shared" si="13"/>
        <v>0</v>
      </c>
      <c r="Q66" s="79">
        <f t="shared" si="14"/>
        <v>0</v>
      </c>
      <c r="R66" s="79">
        <f t="shared" si="15"/>
        <v>0</v>
      </c>
      <c r="S66" s="78"/>
      <c r="T66" s="88">
        <f t="shared" si="4"/>
        <v>0</v>
      </c>
      <c r="U66" s="80">
        <f t="shared" si="5"/>
        <v>0</v>
      </c>
      <c r="V66" s="80">
        <f t="shared" si="12"/>
        <v>0</v>
      </c>
      <c r="W66" s="91">
        <f t="shared" si="16"/>
        <v>0</v>
      </c>
      <c r="X66" s="93">
        <f t="shared" si="10"/>
        <v>0</v>
      </c>
      <c r="Y66" s="93">
        <f t="shared" si="11"/>
        <v>0</v>
      </c>
      <c r="Z66"/>
    </row>
    <row r="67" spans="1:26" s="74" customFormat="1" ht="49.5">
      <c r="A67" s="70">
        <v>137</v>
      </c>
      <c r="B67" s="118"/>
      <c r="C67" s="57" t="s">
        <v>314</v>
      </c>
      <c r="D67" s="82" t="s">
        <v>310</v>
      </c>
      <c r="E67" s="70" t="s">
        <v>206</v>
      </c>
      <c r="F67" s="70"/>
      <c r="G67" s="82" t="s">
        <v>212</v>
      </c>
      <c r="H67" s="82" t="s">
        <v>311</v>
      </c>
      <c r="I67" s="82" t="s">
        <v>214</v>
      </c>
      <c r="J67" s="70">
        <v>1</v>
      </c>
      <c r="K67" s="61">
        <v>12</v>
      </c>
      <c r="L67" s="83">
        <v>1</v>
      </c>
      <c r="M67" s="81" t="s">
        <v>339</v>
      </c>
      <c r="N67" s="90"/>
      <c r="O67" s="79">
        <f t="shared" si="0"/>
        <v>0</v>
      </c>
      <c r="P67" s="79">
        <f t="shared" si="13"/>
        <v>0</v>
      </c>
      <c r="Q67" s="79">
        <f t="shared" si="14"/>
        <v>0</v>
      </c>
      <c r="R67" s="79">
        <f t="shared" si="15"/>
        <v>0</v>
      </c>
      <c r="S67" s="78"/>
      <c r="T67" s="88">
        <f t="shared" si="4"/>
        <v>0</v>
      </c>
      <c r="U67" s="80">
        <f t="shared" si="5"/>
        <v>0</v>
      </c>
      <c r="V67" s="80">
        <f t="shared" si="12"/>
        <v>0</v>
      </c>
      <c r="W67" s="91">
        <f t="shared" si="16"/>
        <v>0</v>
      </c>
      <c r="X67" s="93">
        <f t="shared" si="10"/>
        <v>0</v>
      </c>
      <c r="Y67" s="93">
        <f t="shared" si="11"/>
        <v>0</v>
      </c>
      <c r="Z67"/>
    </row>
    <row r="68" spans="1:26" s="74" customFormat="1" ht="49.5">
      <c r="A68" s="70">
        <v>138</v>
      </c>
      <c r="B68" s="119"/>
      <c r="C68" s="57" t="s">
        <v>314</v>
      </c>
      <c r="D68" s="82" t="s">
        <v>310</v>
      </c>
      <c r="E68" s="70" t="s">
        <v>206</v>
      </c>
      <c r="F68" s="70"/>
      <c r="G68" s="82" t="s">
        <v>212</v>
      </c>
      <c r="H68" s="82" t="s">
        <v>311</v>
      </c>
      <c r="I68" s="82" t="s">
        <v>214</v>
      </c>
      <c r="J68" s="70">
        <v>1</v>
      </c>
      <c r="K68" s="61">
        <v>3</v>
      </c>
      <c r="L68" s="83">
        <v>4</v>
      </c>
      <c r="M68" s="81" t="s">
        <v>340</v>
      </c>
      <c r="N68" s="90"/>
      <c r="O68" s="79">
        <f t="shared" si="0"/>
        <v>0</v>
      </c>
      <c r="P68" s="79">
        <f t="shared" si="13"/>
        <v>0</v>
      </c>
      <c r="Q68" s="79">
        <f t="shared" si="14"/>
        <v>0</v>
      </c>
      <c r="R68" s="79">
        <f t="shared" si="15"/>
        <v>0</v>
      </c>
      <c r="S68" s="78"/>
      <c r="T68" s="88">
        <f t="shared" si="4"/>
        <v>0</v>
      </c>
      <c r="U68" s="80">
        <f t="shared" si="5"/>
        <v>0</v>
      </c>
      <c r="V68" s="80">
        <f t="shared" si="12"/>
        <v>0</v>
      </c>
      <c r="W68" s="91">
        <f t="shared" si="16"/>
        <v>0</v>
      </c>
      <c r="X68" s="93">
        <f t="shared" si="10"/>
        <v>0</v>
      </c>
      <c r="Y68" s="93">
        <f t="shared" si="11"/>
        <v>0</v>
      </c>
      <c r="Z68"/>
    </row>
    <row r="69" spans="1:26" ht="66">
      <c r="A69" s="70">
        <v>139</v>
      </c>
      <c r="B69" s="117" t="s">
        <v>227</v>
      </c>
      <c r="C69" s="57" t="s">
        <v>317</v>
      </c>
      <c r="D69" s="82" t="s">
        <v>322</v>
      </c>
      <c r="E69" s="70"/>
      <c r="F69" s="70"/>
      <c r="G69" s="82" t="s">
        <v>212</v>
      </c>
      <c r="H69" s="82" t="s">
        <v>316</v>
      </c>
      <c r="I69" s="82" t="s">
        <v>214</v>
      </c>
      <c r="J69" s="70">
        <v>2</v>
      </c>
      <c r="K69" s="61">
        <v>12</v>
      </c>
      <c r="L69" s="83">
        <v>1</v>
      </c>
      <c r="M69" s="81" t="s">
        <v>342</v>
      </c>
      <c r="N69" s="90"/>
      <c r="O69" s="79">
        <f t="shared" si="0"/>
        <v>0</v>
      </c>
      <c r="P69" s="79">
        <f t="shared" si="13"/>
        <v>0</v>
      </c>
      <c r="Q69" s="79">
        <f t="shared" si="14"/>
        <v>0</v>
      </c>
      <c r="R69" s="79">
        <f t="shared" si="15"/>
        <v>0</v>
      </c>
      <c r="S69" s="76"/>
      <c r="T69" s="88">
        <f t="shared" si="4"/>
        <v>0</v>
      </c>
      <c r="U69" s="80">
        <f t="shared" si="5"/>
        <v>0</v>
      </c>
      <c r="V69" s="80">
        <f t="shared" si="12"/>
        <v>0</v>
      </c>
      <c r="W69" s="91">
        <f t="shared" si="16"/>
        <v>0</v>
      </c>
      <c r="X69" s="93">
        <f t="shared" si="10"/>
        <v>0</v>
      </c>
      <c r="Y69" s="93">
        <f t="shared" si="11"/>
        <v>0</v>
      </c>
    </row>
    <row r="70" spans="1:26" ht="66">
      <c r="A70" s="70">
        <v>140</v>
      </c>
      <c r="B70" s="118"/>
      <c r="C70" s="57" t="s">
        <v>317</v>
      </c>
      <c r="D70" s="82" t="s">
        <v>322</v>
      </c>
      <c r="E70" s="70"/>
      <c r="F70" s="70"/>
      <c r="G70" s="82" t="s">
        <v>212</v>
      </c>
      <c r="H70" s="82" t="s">
        <v>316</v>
      </c>
      <c r="I70" s="82" t="s">
        <v>214</v>
      </c>
      <c r="J70" s="70">
        <v>2</v>
      </c>
      <c r="K70" s="61">
        <v>3</v>
      </c>
      <c r="L70" s="83">
        <v>4</v>
      </c>
      <c r="M70" s="81" t="s">
        <v>341</v>
      </c>
      <c r="N70" s="89"/>
      <c r="O70" s="79">
        <f t="shared" si="0"/>
        <v>0</v>
      </c>
      <c r="P70" s="79">
        <f t="shared" si="13"/>
        <v>0</v>
      </c>
      <c r="Q70" s="79">
        <f t="shared" si="14"/>
        <v>0</v>
      </c>
      <c r="R70" s="79">
        <f t="shared" si="15"/>
        <v>0</v>
      </c>
      <c r="S70" s="76"/>
      <c r="T70" s="88">
        <f t="shared" si="4"/>
        <v>0</v>
      </c>
      <c r="U70" s="80">
        <f t="shared" si="5"/>
        <v>0</v>
      </c>
      <c r="V70" s="80">
        <f t="shared" si="12"/>
        <v>0</v>
      </c>
      <c r="W70" s="91">
        <f t="shared" si="16"/>
        <v>0</v>
      </c>
      <c r="X70" s="93">
        <f t="shared" si="10"/>
        <v>0</v>
      </c>
      <c r="Y70" s="93">
        <f t="shared" si="11"/>
        <v>0</v>
      </c>
    </row>
    <row r="71" spans="1:26" ht="49.5">
      <c r="A71" s="70">
        <v>141</v>
      </c>
      <c r="B71" s="118"/>
      <c r="C71" s="57" t="s">
        <v>309</v>
      </c>
      <c r="D71" s="82" t="s">
        <v>310</v>
      </c>
      <c r="E71" s="70" t="s">
        <v>206</v>
      </c>
      <c r="F71" s="70"/>
      <c r="G71" s="82" t="s">
        <v>212</v>
      </c>
      <c r="H71" s="82" t="s">
        <v>316</v>
      </c>
      <c r="I71" s="82" t="s">
        <v>214</v>
      </c>
      <c r="J71" s="70">
        <v>1</v>
      </c>
      <c r="K71" s="61">
        <v>12</v>
      </c>
      <c r="L71" s="83">
        <v>1</v>
      </c>
      <c r="M71" s="81" t="s">
        <v>344</v>
      </c>
      <c r="N71" s="89"/>
      <c r="O71" s="79">
        <f t="shared" si="0"/>
        <v>0</v>
      </c>
      <c r="P71" s="79">
        <f t="shared" si="13"/>
        <v>0</v>
      </c>
      <c r="Q71" s="79">
        <f t="shared" si="14"/>
        <v>0</v>
      </c>
      <c r="R71" s="79">
        <f t="shared" si="15"/>
        <v>0</v>
      </c>
      <c r="S71" s="76"/>
      <c r="T71" s="88">
        <f t="shared" si="4"/>
        <v>0</v>
      </c>
      <c r="U71" s="80">
        <f t="shared" si="5"/>
        <v>0</v>
      </c>
      <c r="V71" s="80">
        <f t="shared" si="12"/>
        <v>0</v>
      </c>
      <c r="W71" s="91">
        <f t="shared" si="16"/>
        <v>0</v>
      </c>
      <c r="X71" s="93">
        <f t="shared" si="10"/>
        <v>0</v>
      </c>
      <c r="Y71" s="93">
        <f t="shared" si="11"/>
        <v>0</v>
      </c>
    </row>
    <row r="72" spans="1:26" ht="49.5">
      <c r="A72" s="70">
        <v>142</v>
      </c>
      <c r="B72" s="118"/>
      <c r="C72" s="57" t="s">
        <v>309</v>
      </c>
      <c r="D72" s="82" t="s">
        <v>310</v>
      </c>
      <c r="E72" s="70" t="s">
        <v>206</v>
      </c>
      <c r="F72" s="70"/>
      <c r="G72" s="82" t="s">
        <v>212</v>
      </c>
      <c r="H72" s="82" t="s">
        <v>316</v>
      </c>
      <c r="I72" s="82" t="s">
        <v>214</v>
      </c>
      <c r="J72" s="70">
        <v>1</v>
      </c>
      <c r="K72" s="61">
        <v>6</v>
      </c>
      <c r="L72" s="83">
        <v>2</v>
      </c>
      <c r="M72" s="81" t="s">
        <v>315</v>
      </c>
      <c r="N72" s="89"/>
      <c r="O72" s="79">
        <f t="shared" si="0"/>
        <v>0</v>
      </c>
      <c r="P72" s="79">
        <f t="shared" si="13"/>
        <v>0</v>
      </c>
      <c r="Q72" s="79">
        <f t="shared" si="14"/>
        <v>0</v>
      </c>
      <c r="R72" s="79">
        <f t="shared" si="15"/>
        <v>0</v>
      </c>
      <c r="S72" s="76"/>
      <c r="T72" s="88">
        <f t="shared" si="4"/>
        <v>0</v>
      </c>
      <c r="U72" s="80">
        <f t="shared" si="5"/>
        <v>0</v>
      </c>
      <c r="V72" s="80">
        <f t="shared" si="12"/>
        <v>0</v>
      </c>
      <c r="W72" s="91">
        <f t="shared" si="16"/>
        <v>0</v>
      </c>
      <c r="X72" s="93">
        <f t="shared" si="10"/>
        <v>0</v>
      </c>
      <c r="Y72" s="93">
        <f t="shared" si="11"/>
        <v>0</v>
      </c>
    </row>
    <row r="73" spans="1:26" ht="49.5">
      <c r="A73" s="70">
        <v>143</v>
      </c>
      <c r="B73" s="119"/>
      <c r="C73" s="57" t="s">
        <v>309</v>
      </c>
      <c r="D73" s="82" t="s">
        <v>310</v>
      </c>
      <c r="E73" s="70" t="s">
        <v>206</v>
      </c>
      <c r="F73" s="70"/>
      <c r="G73" s="82" t="s">
        <v>212</v>
      </c>
      <c r="H73" s="82" t="s">
        <v>316</v>
      </c>
      <c r="I73" s="82" t="s">
        <v>214</v>
      </c>
      <c r="J73" s="70">
        <v>1</v>
      </c>
      <c r="K73" s="61">
        <v>3</v>
      </c>
      <c r="L73" s="83">
        <v>4</v>
      </c>
      <c r="M73" s="81" t="s">
        <v>343</v>
      </c>
      <c r="N73" s="89"/>
      <c r="O73" s="79">
        <f t="shared" si="0"/>
        <v>0</v>
      </c>
      <c r="P73" s="79">
        <f t="shared" si="13"/>
        <v>0</v>
      </c>
      <c r="Q73" s="79">
        <f t="shared" si="14"/>
        <v>0</v>
      </c>
      <c r="R73" s="79">
        <f t="shared" si="15"/>
        <v>0</v>
      </c>
      <c r="S73" s="76"/>
      <c r="T73" s="88">
        <f t="shared" si="4"/>
        <v>0</v>
      </c>
      <c r="U73" s="80">
        <f t="shared" ref="U73:U78" si="17">T73*0.23</f>
        <v>0</v>
      </c>
      <c r="V73" s="80">
        <f t="shared" si="12"/>
        <v>0</v>
      </c>
      <c r="W73" s="91">
        <f t="shared" si="16"/>
        <v>0</v>
      </c>
      <c r="X73" s="93">
        <f t="shared" si="10"/>
        <v>0</v>
      </c>
      <c r="Y73" s="93">
        <f t="shared" si="11"/>
        <v>0</v>
      </c>
    </row>
    <row r="74" spans="1:26" s="74" customFormat="1" ht="82.5">
      <c r="A74" s="70">
        <v>144</v>
      </c>
      <c r="B74" s="117" t="s">
        <v>208</v>
      </c>
      <c r="C74" s="86" t="s">
        <v>320</v>
      </c>
      <c r="D74" s="82" t="s">
        <v>321</v>
      </c>
      <c r="E74" s="70"/>
      <c r="F74" s="70"/>
      <c r="G74" s="82" t="s">
        <v>212</v>
      </c>
      <c r="H74" s="82" t="s">
        <v>316</v>
      </c>
      <c r="I74" s="82" t="s">
        <v>214</v>
      </c>
      <c r="J74" s="70">
        <v>2</v>
      </c>
      <c r="K74" s="61">
        <v>12</v>
      </c>
      <c r="L74" s="83">
        <v>1</v>
      </c>
      <c r="M74" s="81" t="s">
        <v>348</v>
      </c>
      <c r="N74" s="89">
        <v>0</v>
      </c>
      <c r="O74" s="79">
        <f t="shared" ref="O74:O78" si="18">N74*J74</f>
        <v>0</v>
      </c>
      <c r="P74" s="79">
        <f t="shared" si="13"/>
        <v>0</v>
      </c>
      <c r="Q74" s="79">
        <f t="shared" si="14"/>
        <v>0</v>
      </c>
      <c r="R74" s="79">
        <f t="shared" si="15"/>
        <v>0</v>
      </c>
      <c r="S74" s="78"/>
      <c r="T74" s="88">
        <f t="shared" ref="T74:T78" si="19">S74*J74</f>
        <v>0</v>
      </c>
      <c r="U74" s="80">
        <f t="shared" si="17"/>
        <v>0</v>
      </c>
      <c r="V74" s="80">
        <f t="shared" si="12"/>
        <v>0</v>
      </c>
      <c r="W74" s="91">
        <f t="shared" si="16"/>
        <v>0</v>
      </c>
      <c r="X74" s="93">
        <f t="shared" si="10"/>
        <v>0</v>
      </c>
      <c r="Y74" s="93">
        <f t="shared" si="11"/>
        <v>0</v>
      </c>
      <c r="Z74"/>
    </row>
    <row r="75" spans="1:26" s="74" customFormat="1" ht="82.5">
      <c r="A75" s="70">
        <v>145</v>
      </c>
      <c r="B75" s="118"/>
      <c r="C75" s="86" t="s">
        <v>319</v>
      </c>
      <c r="D75" s="82" t="s">
        <v>321</v>
      </c>
      <c r="E75" s="70"/>
      <c r="F75" s="70"/>
      <c r="G75" s="82" t="s">
        <v>212</v>
      </c>
      <c r="H75" s="82" t="s">
        <v>316</v>
      </c>
      <c r="I75" s="82" t="s">
        <v>214</v>
      </c>
      <c r="J75" s="70">
        <v>2</v>
      </c>
      <c r="K75" s="61">
        <v>3</v>
      </c>
      <c r="L75" s="83">
        <v>4</v>
      </c>
      <c r="M75" s="81" t="s">
        <v>347</v>
      </c>
      <c r="N75" s="89">
        <v>0</v>
      </c>
      <c r="O75" s="79">
        <f t="shared" si="18"/>
        <v>0</v>
      </c>
      <c r="P75" s="79">
        <f t="shared" si="13"/>
        <v>0</v>
      </c>
      <c r="Q75" s="79">
        <f t="shared" si="14"/>
        <v>0</v>
      </c>
      <c r="R75" s="79">
        <f t="shared" si="15"/>
        <v>0</v>
      </c>
      <c r="S75" s="78"/>
      <c r="T75" s="88">
        <f t="shared" si="19"/>
        <v>0</v>
      </c>
      <c r="U75" s="80">
        <f t="shared" si="17"/>
        <v>0</v>
      </c>
      <c r="V75" s="80">
        <f t="shared" si="12"/>
        <v>0</v>
      </c>
      <c r="W75" s="91">
        <f t="shared" si="16"/>
        <v>0</v>
      </c>
      <c r="X75" s="93">
        <f t="shared" si="10"/>
        <v>0</v>
      </c>
      <c r="Y75" s="93">
        <f t="shared" si="11"/>
        <v>0</v>
      </c>
      <c r="Z75"/>
    </row>
    <row r="76" spans="1:26" s="74" customFormat="1" ht="49.5">
      <c r="A76" s="70">
        <v>146</v>
      </c>
      <c r="B76" s="118"/>
      <c r="C76" s="57" t="s">
        <v>314</v>
      </c>
      <c r="D76" s="82" t="s">
        <v>310</v>
      </c>
      <c r="E76" s="70" t="s">
        <v>206</v>
      </c>
      <c r="F76" s="70"/>
      <c r="G76" s="82" t="s">
        <v>212</v>
      </c>
      <c r="H76" s="82" t="s">
        <v>316</v>
      </c>
      <c r="I76" s="82" t="s">
        <v>214</v>
      </c>
      <c r="J76" s="70">
        <v>1</v>
      </c>
      <c r="K76" s="61">
        <v>12</v>
      </c>
      <c r="L76" s="83">
        <v>1</v>
      </c>
      <c r="M76" s="81" t="s">
        <v>348</v>
      </c>
      <c r="N76" s="89"/>
      <c r="O76" s="79">
        <f t="shared" si="18"/>
        <v>0</v>
      </c>
      <c r="P76" s="79">
        <f t="shared" si="13"/>
        <v>0</v>
      </c>
      <c r="Q76" s="79">
        <f t="shared" si="14"/>
        <v>0</v>
      </c>
      <c r="R76" s="79">
        <f t="shared" si="15"/>
        <v>0</v>
      </c>
      <c r="S76" s="78"/>
      <c r="T76" s="88">
        <f t="shared" si="19"/>
        <v>0</v>
      </c>
      <c r="U76" s="80">
        <f t="shared" si="17"/>
        <v>0</v>
      </c>
      <c r="V76" s="80">
        <f t="shared" si="12"/>
        <v>0</v>
      </c>
      <c r="W76" s="91">
        <f t="shared" si="16"/>
        <v>0</v>
      </c>
      <c r="X76" s="93">
        <f t="shared" si="10"/>
        <v>0</v>
      </c>
      <c r="Y76" s="93">
        <f t="shared" si="11"/>
        <v>0</v>
      </c>
      <c r="Z76"/>
    </row>
    <row r="77" spans="1:26" s="74" customFormat="1" ht="49.5">
      <c r="A77" s="70">
        <v>147</v>
      </c>
      <c r="B77" s="118"/>
      <c r="C77" s="57" t="s">
        <v>314</v>
      </c>
      <c r="D77" s="82" t="s">
        <v>310</v>
      </c>
      <c r="E77" s="70" t="s">
        <v>206</v>
      </c>
      <c r="F77" s="70"/>
      <c r="G77" s="82" t="s">
        <v>212</v>
      </c>
      <c r="H77" s="82" t="s">
        <v>316</v>
      </c>
      <c r="I77" s="82" t="s">
        <v>214</v>
      </c>
      <c r="J77" s="70">
        <v>1</v>
      </c>
      <c r="K77" s="61">
        <v>6</v>
      </c>
      <c r="L77" s="83">
        <v>2</v>
      </c>
      <c r="M77" s="81" t="s">
        <v>349</v>
      </c>
      <c r="N77" s="89"/>
      <c r="O77" s="79">
        <f t="shared" si="18"/>
        <v>0</v>
      </c>
      <c r="P77" s="79">
        <f t="shared" si="13"/>
        <v>0</v>
      </c>
      <c r="Q77" s="79">
        <f t="shared" si="14"/>
        <v>0</v>
      </c>
      <c r="R77" s="79">
        <f t="shared" si="15"/>
        <v>0</v>
      </c>
      <c r="S77" s="78"/>
      <c r="T77" s="88">
        <f t="shared" si="19"/>
        <v>0</v>
      </c>
      <c r="U77" s="80">
        <f t="shared" si="17"/>
        <v>0</v>
      </c>
      <c r="V77" s="80">
        <f t="shared" si="12"/>
        <v>0</v>
      </c>
      <c r="W77" s="91">
        <f t="shared" si="16"/>
        <v>0</v>
      </c>
      <c r="X77" s="93">
        <f t="shared" si="10"/>
        <v>0</v>
      </c>
      <c r="Y77" s="93">
        <f t="shared" si="11"/>
        <v>0</v>
      </c>
      <c r="Z77"/>
    </row>
    <row r="78" spans="1:26" s="74" customFormat="1" ht="49.5">
      <c r="A78" s="70">
        <v>148</v>
      </c>
      <c r="B78" s="119"/>
      <c r="C78" s="57" t="s">
        <v>314</v>
      </c>
      <c r="D78" s="82" t="s">
        <v>310</v>
      </c>
      <c r="E78" s="70" t="s">
        <v>206</v>
      </c>
      <c r="F78" s="70"/>
      <c r="G78" s="82" t="s">
        <v>212</v>
      </c>
      <c r="H78" s="82" t="s">
        <v>316</v>
      </c>
      <c r="I78" s="82" t="s">
        <v>214</v>
      </c>
      <c r="J78" s="70">
        <v>1</v>
      </c>
      <c r="K78" s="61">
        <v>3</v>
      </c>
      <c r="L78" s="83">
        <v>4</v>
      </c>
      <c r="M78" s="81" t="s">
        <v>318</v>
      </c>
      <c r="N78" s="89"/>
      <c r="O78" s="79">
        <f t="shared" si="18"/>
        <v>0</v>
      </c>
      <c r="P78" s="79">
        <f t="shared" si="13"/>
        <v>0</v>
      </c>
      <c r="Q78" s="79">
        <f t="shared" si="14"/>
        <v>0</v>
      </c>
      <c r="R78" s="79">
        <f t="shared" si="15"/>
        <v>0</v>
      </c>
      <c r="S78" s="78"/>
      <c r="T78" s="88">
        <f t="shared" si="19"/>
        <v>0</v>
      </c>
      <c r="U78" s="80">
        <f t="shared" si="17"/>
        <v>0</v>
      </c>
      <c r="V78" s="80">
        <f t="shared" si="12"/>
        <v>0</v>
      </c>
      <c r="W78" s="91">
        <f t="shared" si="16"/>
        <v>0</v>
      </c>
      <c r="X78" s="93">
        <f t="shared" si="10"/>
        <v>0</v>
      </c>
      <c r="Y78" s="93">
        <f t="shared" si="11"/>
        <v>0</v>
      </c>
      <c r="Z78"/>
    </row>
    <row r="79" spans="1:26" ht="16.5">
      <c r="A79" s="94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6" t="s">
        <v>38</v>
      </c>
      <c r="Q79" s="97">
        <f>SUM(Q15:Q78)</f>
        <v>0</v>
      </c>
      <c r="R79" s="97">
        <f>SUM(R15:R78)</f>
        <v>0</v>
      </c>
      <c r="V79" s="98">
        <f>SUM(V15:V78)</f>
        <v>0</v>
      </c>
      <c r="W79" s="98">
        <f>SUM(W15:W78)</f>
        <v>0</v>
      </c>
      <c r="X79" s="99">
        <f>SUM(X15:X78)</f>
        <v>0</v>
      </c>
      <c r="Y79" s="99">
        <f>ROUND(R15+W79,2)</f>
        <v>0</v>
      </c>
    </row>
    <row r="80" spans="1:26" ht="15">
      <c r="B80" s="12" t="s">
        <v>82</v>
      </c>
      <c r="C80" s="11"/>
    </row>
    <row r="84" spans="2:22" ht="15.75" customHeight="1">
      <c r="B84" s="112" t="s">
        <v>145</v>
      </c>
      <c r="C84" s="112"/>
      <c r="D84" s="100" t="s">
        <v>355</v>
      </c>
      <c r="E84" s="112" t="s">
        <v>356</v>
      </c>
      <c r="F84" s="112"/>
    </row>
    <row r="85" spans="2:22" ht="14.25" customHeight="1">
      <c r="B85" s="112" t="s">
        <v>146</v>
      </c>
      <c r="C85" s="112"/>
      <c r="D85" s="100" t="s">
        <v>357</v>
      </c>
      <c r="E85" s="101" t="s">
        <v>358</v>
      </c>
      <c r="F85" s="101"/>
    </row>
    <row r="86" spans="2:22" ht="36" customHeight="1">
      <c r="B86" s="112" t="s">
        <v>147</v>
      </c>
      <c r="C86" s="112"/>
      <c r="D86" s="100" t="s">
        <v>359</v>
      </c>
      <c r="E86" s="101"/>
      <c r="F86" s="101"/>
      <c r="O86" s="149"/>
      <c r="P86" s="149"/>
      <c r="Q86" s="149"/>
      <c r="R86" s="149"/>
      <c r="S86" s="150" t="s">
        <v>363</v>
      </c>
      <c r="T86" s="151"/>
      <c r="U86" s="151"/>
      <c r="V86" s="151"/>
    </row>
    <row r="87" spans="2:22" ht="24">
      <c r="B87" s="112" t="s">
        <v>148</v>
      </c>
      <c r="C87" s="112"/>
      <c r="D87" s="100" t="s">
        <v>360</v>
      </c>
      <c r="E87" s="101"/>
      <c r="F87" s="101"/>
      <c r="O87" s="149"/>
      <c r="P87" s="149"/>
      <c r="Q87" s="149"/>
      <c r="R87" s="149"/>
      <c r="S87" s="151"/>
      <c r="T87" s="151"/>
      <c r="U87" s="151"/>
      <c r="V87" s="151"/>
    </row>
    <row r="88" spans="2:22">
      <c r="O88" s="149"/>
      <c r="P88" s="149"/>
      <c r="Q88" s="149"/>
      <c r="R88" s="149"/>
      <c r="S88" s="151"/>
      <c r="T88" s="151"/>
      <c r="U88" s="151"/>
      <c r="V88" s="151"/>
    </row>
    <row r="89" spans="2:22">
      <c r="O89" s="149"/>
      <c r="P89" s="149"/>
      <c r="Q89" s="149"/>
      <c r="R89" s="149"/>
      <c r="S89" s="151"/>
      <c r="T89" s="151"/>
      <c r="U89" s="151"/>
      <c r="V89" s="151"/>
    </row>
  </sheetData>
  <mergeCells count="42">
    <mergeCell ref="O86:R89"/>
    <mergeCell ref="S86:V89"/>
    <mergeCell ref="B58:B59"/>
    <mergeCell ref="B60:B64"/>
    <mergeCell ref="B65:B68"/>
    <mergeCell ref="B69:B73"/>
    <mergeCell ref="B74:B78"/>
    <mergeCell ref="A5:X5"/>
    <mergeCell ref="A11:A13"/>
    <mergeCell ref="B11:B13"/>
    <mergeCell ref="K11:K13"/>
    <mergeCell ref="L11:L13"/>
    <mergeCell ref="M11:M13"/>
    <mergeCell ref="C12:C13"/>
    <mergeCell ref="D12:D13"/>
    <mergeCell ref="E12:E13"/>
    <mergeCell ref="C11:F11"/>
    <mergeCell ref="G11:I11"/>
    <mergeCell ref="J11:J13"/>
    <mergeCell ref="F12:F13"/>
    <mergeCell ref="G12:G13"/>
    <mergeCell ref="N10:X10"/>
    <mergeCell ref="H12:H13"/>
    <mergeCell ref="B40:B44"/>
    <mergeCell ref="B56:B57"/>
    <mergeCell ref="B31:B34"/>
    <mergeCell ref="B46:B49"/>
    <mergeCell ref="B50:B55"/>
    <mergeCell ref="X11:Y12"/>
    <mergeCell ref="B35:B39"/>
    <mergeCell ref="B15:B18"/>
    <mergeCell ref="B19:B22"/>
    <mergeCell ref="B23:B26"/>
    <mergeCell ref="B27:B30"/>
    <mergeCell ref="I12:I13"/>
    <mergeCell ref="N11:R12"/>
    <mergeCell ref="S11:W12"/>
    <mergeCell ref="B84:C84"/>
    <mergeCell ref="E84:F84"/>
    <mergeCell ref="B85:C85"/>
    <mergeCell ref="B86:C86"/>
    <mergeCell ref="B87:C87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11" t="s">
        <v>105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124" t="s">
        <v>89</v>
      </c>
      <c r="O10" s="124"/>
      <c r="P10" s="124"/>
      <c r="Q10" s="124"/>
      <c r="R10" s="124"/>
    </row>
    <row r="11" spans="1:18" ht="19.5" customHeight="1">
      <c r="A11" s="108" t="s">
        <v>0</v>
      </c>
      <c r="B11" s="108" t="s">
        <v>76</v>
      </c>
      <c r="C11" s="102" t="s">
        <v>78</v>
      </c>
      <c r="D11" s="103"/>
      <c r="E11" s="103"/>
      <c r="F11" s="103"/>
      <c r="G11" s="104"/>
      <c r="H11" s="108" t="s">
        <v>1</v>
      </c>
      <c r="I11" s="108"/>
      <c r="J11" s="108"/>
      <c r="K11" s="108" t="s">
        <v>57</v>
      </c>
      <c r="L11" s="108" t="s">
        <v>34</v>
      </c>
      <c r="M11" s="108" t="s">
        <v>75</v>
      </c>
      <c r="N11" s="102" t="s">
        <v>101</v>
      </c>
      <c r="O11" s="103"/>
      <c r="P11" s="103"/>
      <c r="Q11" s="103"/>
      <c r="R11" s="104"/>
    </row>
    <row r="12" spans="1:18" ht="15.75" customHeight="1">
      <c r="A12" s="108"/>
      <c r="B12" s="108"/>
      <c r="C12" s="105" t="s">
        <v>77</v>
      </c>
      <c r="D12" s="105" t="s">
        <v>5</v>
      </c>
      <c r="E12" s="105" t="s">
        <v>7</v>
      </c>
      <c r="F12" s="105" t="s">
        <v>74</v>
      </c>
      <c r="G12" s="105" t="s">
        <v>110</v>
      </c>
      <c r="H12" s="105" t="s">
        <v>2</v>
      </c>
      <c r="I12" s="105" t="s">
        <v>3</v>
      </c>
      <c r="J12" s="105" t="s">
        <v>71</v>
      </c>
      <c r="K12" s="108"/>
      <c r="L12" s="108"/>
      <c r="M12" s="108"/>
      <c r="N12" s="102" t="s">
        <v>97</v>
      </c>
      <c r="O12" s="103"/>
      <c r="P12" s="103"/>
      <c r="Q12" s="104"/>
      <c r="R12" s="33" t="s">
        <v>37</v>
      </c>
    </row>
    <row r="13" spans="1:18" ht="49.5" customHeight="1">
      <c r="A13" s="108"/>
      <c r="B13" s="108"/>
      <c r="C13" s="106"/>
      <c r="D13" s="106"/>
      <c r="E13" s="106"/>
      <c r="F13" s="106"/>
      <c r="G13" s="106"/>
      <c r="H13" s="106"/>
      <c r="I13" s="106"/>
      <c r="J13" s="106"/>
      <c r="K13" s="108"/>
      <c r="L13" s="108"/>
      <c r="M13" s="108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107">
        <v>1</v>
      </c>
      <c r="B15" s="109" t="s">
        <v>4</v>
      </c>
      <c r="C15" s="110" t="s">
        <v>6</v>
      </c>
      <c r="D15" s="107" t="s">
        <v>9</v>
      </c>
      <c r="E15" s="107" t="s">
        <v>8</v>
      </c>
      <c r="F15" s="107">
        <v>1</v>
      </c>
      <c r="G15" s="107">
        <v>2014</v>
      </c>
      <c r="H15" s="109" t="s">
        <v>17</v>
      </c>
      <c r="I15" s="107">
        <v>15</v>
      </c>
      <c r="J15" s="107" t="s">
        <v>55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107"/>
      <c r="B16" s="109"/>
      <c r="C16" s="110"/>
      <c r="D16" s="107"/>
      <c r="E16" s="107"/>
      <c r="F16" s="107"/>
      <c r="G16" s="107"/>
      <c r="H16" s="109"/>
      <c r="I16" s="107"/>
      <c r="J16" s="107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109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55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109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55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109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55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109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55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109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55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109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55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107">
        <v>8</v>
      </c>
      <c r="B23" s="109" t="s">
        <v>4</v>
      </c>
      <c r="C23" s="110" t="s">
        <v>6</v>
      </c>
      <c r="D23" s="107" t="s">
        <v>9</v>
      </c>
      <c r="E23" s="107" t="s">
        <v>8</v>
      </c>
      <c r="F23" s="107">
        <v>1</v>
      </c>
      <c r="G23" s="107">
        <v>2010</v>
      </c>
      <c r="H23" s="109" t="s">
        <v>17</v>
      </c>
      <c r="I23" s="107">
        <v>13</v>
      </c>
      <c r="J23" s="107" t="s">
        <v>55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107"/>
      <c r="B24" s="109"/>
      <c r="C24" s="110"/>
      <c r="D24" s="107"/>
      <c r="E24" s="107"/>
      <c r="F24" s="107"/>
      <c r="G24" s="107"/>
      <c r="H24" s="109"/>
      <c r="I24" s="107"/>
      <c r="J24" s="107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109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55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109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55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109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55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109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55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109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55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145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111" t="s">
        <v>90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</row>
    <row r="6" spans="1:41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108" t="s">
        <v>0</v>
      </c>
      <c r="B12" s="108" t="s">
        <v>76</v>
      </c>
      <c r="C12" s="102" t="s">
        <v>78</v>
      </c>
      <c r="D12" s="103"/>
      <c r="E12" s="103"/>
      <c r="F12" s="103"/>
      <c r="G12" s="104"/>
      <c r="H12" s="108" t="s">
        <v>1</v>
      </c>
      <c r="I12" s="108"/>
      <c r="J12" s="108"/>
      <c r="K12" s="108" t="s">
        <v>57</v>
      </c>
      <c r="L12" s="108" t="s">
        <v>34</v>
      </c>
      <c r="M12" s="102" t="s">
        <v>46</v>
      </c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4"/>
      <c r="AK12" s="102" t="s">
        <v>101</v>
      </c>
      <c r="AL12" s="103"/>
      <c r="AM12" s="103"/>
      <c r="AN12" s="103"/>
      <c r="AO12" s="104"/>
    </row>
    <row r="13" spans="1:41" ht="15.75" customHeight="1">
      <c r="A13" s="108"/>
      <c r="B13" s="108"/>
      <c r="C13" s="105" t="s">
        <v>77</v>
      </c>
      <c r="D13" s="105" t="s">
        <v>5</v>
      </c>
      <c r="E13" s="105" t="s">
        <v>7</v>
      </c>
      <c r="F13" s="105" t="s">
        <v>74</v>
      </c>
      <c r="G13" s="105" t="s">
        <v>110</v>
      </c>
      <c r="H13" s="105" t="s">
        <v>2</v>
      </c>
      <c r="I13" s="105" t="s">
        <v>3</v>
      </c>
      <c r="J13" s="105" t="s">
        <v>71</v>
      </c>
      <c r="K13" s="108"/>
      <c r="L13" s="108"/>
      <c r="M13" s="102" t="s">
        <v>35</v>
      </c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8" t="s">
        <v>36</v>
      </c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2" t="s">
        <v>97</v>
      </c>
      <c r="AL13" s="103"/>
      <c r="AM13" s="103"/>
      <c r="AN13" s="104"/>
      <c r="AO13" s="8" t="s">
        <v>37</v>
      </c>
    </row>
    <row r="14" spans="1:41" ht="15.75" customHeight="1">
      <c r="A14" s="108"/>
      <c r="B14" s="108"/>
      <c r="C14" s="122"/>
      <c r="D14" s="122"/>
      <c r="E14" s="122"/>
      <c r="F14" s="122"/>
      <c r="G14" s="122"/>
      <c r="H14" s="122"/>
      <c r="I14" s="122"/>
      <c r="J14" s="122"/>
      <c r="K14" s="108"/>
      <c r="L14" s="108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113" t="s">
        <v>28</v>
      </c>
      <c r="AL14" s="120" t="s">
        <v>29</v>
      </c>
      <c r="AM14" s="120" t="s">
        <v>31</v>
      </c>
      <c r="AN14" s="114" t="s">
        <v>30</v>
      </c>
      <c r="AO14" s="105" t="s">
        <v>30</v>
      </c>
    </row>
    <row r="15" spans="1:41" ht="49.5" customHeight="1">
      <c r="A15" s="108"/>
      <c r="B15" s="108"/>
      <c r="C15" s="106"/>
      <c r="D15" s="106"/>
      <c r="E15" s="106"/>
      <c r="F15" s="106"/>
      <c r="G15" s="106"/>
      <c r="H15" s="106"/>
      <c r="I15" s="106"/>
      <c r="J15" s="106"/>
      <c r="K15" s="108"/>
      <c r="L15" s="108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115"/>
      <c r="AL15" s="121"/>
      <c r="AM15" s="121"/>
      <c r="AN15" s="116"/>
      <c r="AO15" s="106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25">
        <v>13</v>
      </c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7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107">
        <v>1</v>
      </c>
      <c r="B17" s="109" t="s">
        <v>4</v>
      </c>
      <c r="C17" s="110" t="s">
        <v>6</v>
      </c>
      <c r="D17" s="107" t="s">
        <v>9</v>
      </c>
      <c r="E17" s="107" t="s">
        <v>8</v>
      </c>
      <c r="F17" s="107">
        <v>1</v>
      </c>
      <c r="G17" s="107">
        <v>2014</v>
      </c>
      <c r="H17" s="109" t="s">
        <v>17</v>
      </c>
      <c r="I17" s="107">
        <v>15</v>
      </c>
      <c r="J17" s="107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107"/>
      <c r="B18" s="109"/>
      <c r="C18" s="110"/>
      <c r="D18" s="107"/>
      <c r="E18" s="107"/>
      <c r="F18" s="107"/>
      <c r="G18" s="107"/>
      <c r="H18" s="109"/>
      <c r="I18" s="107"/>
      <c r="J18" s="107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109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109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109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109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109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109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107">
        <v>8</v>
      </c>
      <c r="B25" s="109" t="s">
        <v>4</v>
      </c>
      <c r="C25" s="110" t="s">
        <v>6</v>
      </c>
      <c r="D25" s="107" t="s">
        <v>9</v>
      </c>
      <c r="E25" s="107" t="s">
        <v>8</v>
      </c>
      <c r="F25" s="107">
        <v>1</v>
      </c>
      <c r="G25" s="107">
        <v>2010</v>
      </c>
      <c r="H25" s="109" t="s">
        <v>17</v>
      </c>
      <c r="I25" s="107">
        <v>13</v>
      </c>
      <c r="J25" s="107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107"/>
      <c r="B26" s="109"/>
      <c r="C26" s="110"/>
      <c r="D26" s="107"/>
      <c r="E26" s="107"/>
      <c r="F26" s="107"/>
      <c r="G26" s="107"/>
      <c r="H26" s="109"/>
      <c r="I26" s="107"/>
      <c r="J26" s="107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109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109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109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109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109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145</v>
      </c>
    </row>
    <row r="41" spans="2:2">
      <c r="B41" t="s">
        <v>146</v>
      </c>
    </row>
    <row r="42" spans="2:2">
      <c r="B42" t="s">
        <v>147</v>
      </c>
    </row>
    <row r="43" spans="2:2">
      <c r="B43" t="s">
        <v>148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111" t="s">
        <v>165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</row>
    <row r="6" spans="1:20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5" t="s">
        <v>135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5" t="s">
        <v>134</v>
      </c>
      <c r="E9" s="21"/>
      <c r="F9" s="21"/>
      <c r="G9" s="45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5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128" t="s">
        <v>127</v>
      </c>
      <c r="H11" s="128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5" t="s">
        <v>128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129" t="s">
        <v>133</v>
      </c>
      <c r="H13" s="129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129</v>
      </c>
      <c r="C14" s="21"/>
      <c r="D14" s="21"/>
      <c r="E14" s="21"/>
      <c r="F14" s="21"/>
      <c r="G14" s="130">
        <v>4674.08</v>
      </c>
      <c r="H14" s="130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130</v>
      </c>
      <c r="C15" s="21"/>
      <c r="D15" s="21"/>
      <c r="E15" s="21"/>
      <c r="F15" s="21"/>
      <c r="G15" s="130">
        <v>4674.08</v>
      </c>
      <c r="H15" s="130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131</v>
      </c>
      <c r="C16" s="21"/>
      <c r="D16" s="21"/>
      <c r="E16" s="21"/>
      <c r="F16" s="21"/>
      <c r="G16" s="21"/>
      <c r="H16" s="21"/>
      <c r="I16" s="130">
        <v>9348.16</v>
      </c>
      <c r="J16" s="130"/>
      <c r="K16" s="47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132</v>
      </c>
      <c r="C17" s="21"/>
      <c r="D17" s="21"/>
      <c r="E17" s="21"/>
      <c r="F17" s="21"/>
      <c r="G17" s="21"/>
      <c r="H17" s="21"/>
      <c r="I17" s="130">
        <v>22634.32</v>
      </c>
      <c r="J17" s="130"/>
      <c r="K17" s="47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108" t="s">
        <v>0</v>
      </c>
      <c r="B20" s="108" t="s">
        <v>76</v>
      </c>
      <c r="C20" s="102" t="s">
        <v>78</v>
      </c>
      <c r="D20" s="103"/>
      <c r="E20" s="103"/>
      <c r="F20" s="103"/>
      <c r="G20" s="104"/>
      <c r="H20" s="108" t="s">
        <v>1</v>
      </c>
      <c r="I20" s="108"/>
      <c r="J20" s="108"/>
      <c r="K20" s="105" t="s">
        <v>49</v>
      </c>
      <c r="L20" s="105" t="s">
        <v>106</v>
      </c>
      <c r="M20" s="131" t="s">
        <v>103</v>
      </c>
      <c r="N20" s="132"/>
      <c r="O20" s="132"/>
      <c r="P20" s="133"/>
      <c r="Q20" s="102" t="s">
        <v>101</v>
      </c>
      <c r="R20" s="103"/>
      <c r="S20" s="103"/>
      <c r="T20" s="104"/>
    </row>
    <row r="21" spans="1:20" ht="15.75" customHeight="1">
      <c r="A21" s="108"/>
      <c r="B21" s="108"/>
      <c r="C21" s="105" t="s">
        <v>77</v>
      </c>
      <c r="D21" s="105" t="s">
        <v>5</v>
      </c>
      <c r="E21" s="105" t="s">
        <v>7</v>
      </c>
      <c r="F21" s="105" t="s">
        <v>74</v>
      </c>
      <c r="G21" s="105" t="s">
        <v>56</v>
      </c>
      <c r="H21" s="105" t="s">
        <v>2</v>
      </c>
      <c r="I21" s="105" t="s">
        <v>3</v>
      </c>
      <c r="J21" s="105" t="s">
        <v>71</v>
      </c>
      <c r="K21" s="122"/>
      <c r="L21" s="122"/>
      <c r="M21" s="105" t="s">
        <v>102</v>
      </c>
      <c r="N21" s="105" t="s">
        <v>200</v>
      </c>
      <c r="O21" s="105" t="s">
        <v>120</v>
      </c>
      <c r="P21" s="105" t="s">
        <v>136</v>
      </c>
      <c r="Q21" s="108" t="s">
        <v>28</v>
      </c>
      <c r="R21" s="108" t="s">
        <v>29</v>
      </c>
      <c r="S21" s="108" t="s">
        <v>31</v>
      </c>
      <c r="T21" s="108" t="s">
        <v>30</v>
      </c>
    </row>
    <row r="22" spans="1:20" ht="49.5" customHeight="1">
      <c r="A22" s="108"/>
      <c r="B22" s="108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8"/>
      <c r="R22" s="108"/>
      <c r="S22" s="108"/>
      <c r="T22" s="108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107">
        <v>1</v>
      </c>
      <c r="B24" s="109" t="s">
        <v>4</v>
      </c>
      <c r="C24" s="110" t="s">
        <v>6</v>
      </c>
      <c r="D24" s="107" t="s">
        <v>9</v>
      </c>
      <c r="E24" s="107" t="s">
        <v>8</v>
      </c>
      <c r="F24" s="107">
        <v>1</v>
      </c>
      <c r="G24" s="107">
        <v>2014</v>
      </c>
      <c r="H24" s="109" t="s">
        <v>17</v>
      </c>
      <c r="I24" s="107">
        <v>15</v>
      </c>
      <c r="J24" s="107" t="s">
        <v>55</v>
      </c>
      <c r="K24" s="137" t="s">
        <v>156</v>
      </c>
      <c r="L24" s="137" t="s">
        <v>125</v>
      </c>
      <c r="M24" s="140" t="s">
        <v>122</v>
      </c>
      <c r="N24" s="140" t="s">
        <v>126</v>
      </c>
      <c r="O24" s="134" t="s">
        <v>121</v>
      </c>
      <c r="P24" s="134" t="s">
        <v>121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107"/>
      <c r="B25" s="109"/>
      <c r="C25" s="110"/>
      <c r="D25" s="107"/>
      <c r="E25" s="107"/>
      <c r="F25" s="107"/>
      <c r="G25" s="107"/>
      <c r="H25" s="109"/>
      <c r="I25" s="107"/>
      <c r="J25" s="107"/>
      <c r="K25" s="138"/>
      <c r="L25" s="138"/>
      <c r="M25" s="141"/>
      <c r="N25" s="141"/>
      <c r="O25" s="136"/>
      <c r="P25" s="135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109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138"/>
      <c r="L26" s="138"/>
      <c r="M26" s="43" t="s">
        <v>123</v>
      </c>
      <c r="N26" s="43" t="s">
        <v>124</v>
      </c>
      <c r="O26" s="43" t="s">
        <v>119</v>
      </c>
      <c r="P26" s="135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109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138"/>
      <c r="L27" s="138"/>
      <c r="M27" s="43" t="s">
        <v>123</v>
      </c>
      <c r="N27" s="43" t="s">
        <v>124</v>
      </c>
      <c r="O27" s="43" t="s">
        <v>119</v>
      </c>
      <c r="P27" s="135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109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138"/>
      <c r="L28" s="138"/>
      <c r="M28" s="43" t="s">
        <v>123</v>
      </c>
      <c r="N28" s="43" t="s">
        <v>124</v>
      </c>
      <c r="O28" s="43" t="s">
        <v>119</v>
      </c>
      <c r="P28" s="135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109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138"/>
      <c r="L29" s="138"/>
      <c r="M29" s="43" t="s">
        <v>123</v>
      </c>
      <c r="N29" s="43" t="s">
        <v>124</v>
      </c>
      <c r="O29" s="43" t="s">
        <v>119</v>
      </c>
      <c r="P29" s="135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109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138"/>
      <c r="L30" s="138"/>
      <c r="M30" s="43" t="s">
        <v>123</v>
      </c>
      <c r="N30" s="43" t="s">
        <v>124</v>
      </c>
      <c r="O30" s="43" t="s">
        <v>119</v>
      </c>
      <c r="P30" s="135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109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139"/>
      <c r="L31" s="139"/>
      <c r="M31" s="43" t="s">
        <v>123</v>
      </c>
      <c r="N31" s="43" t="s">
        <v>124</v>
      </c>
      <c r="O31" s="43" t="s">
        <v>119</v>
      </c>
      <c r="P31" s="136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107">
        <v>8</v>
      </c>
      <c r="B32" s="109" t="s">
        <v>4</v>
      </c>
      <c r="C32" s="110" t="s">
        <v>6</v>
      </c>
      <c r="D32" s="107" t="s">
        <v>9</v>
      </c>
      <c r="E32" s="107" t="s">
        <v>8</v>
      </c>
      <c r="F32" s="107">
        <v>1</v>
      </c>
      <c r="G32" s="107">
        <v>2010</v>
      </c>
      <c r="H32" s="109" t="s">
        <v>17</v>
      </c>
      <c r="I32" s="107">
        <v>13</v>
      </c>
      <c r="J32" s="107" t="s">
        <v>55</v>
      </c>
      <c r="K32" s="137" t="s">
        <v>157</v>
      </c>
      <c r="L32" s="137" t="s">
        <v>125</v>
      </c>
      <c r="M32" s="134" t="s">
        <v>123</v>
      </c>
      <c r="N32" s="134" t="s">
        <v>124</v>
      </c>
      <c r="O32" s="134" t="s">
        <v>119</v>
      </c>
      <c r="P32" s="134" t="s">
        <v>119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107"/>
      <c r="B33" s="109"/>
      <c r="C33" s="110"/>
      <c r="D33" s="107"/>
      <c r="E33" s="107"/>
      <c r="F33" s="107"/>
      <c r="G33" s="107"/>
      <c r="H33" s="109"/>
      <c r="I33" s="107"/>
      <c r="J33" s="107"/>
      <c r="K33" s="138"/>
      <c r="L33" s="138"/>
      <c r="M33" s="136"/>
      <c r="N33" s="136"/>
      <c r="O33" s="136"/>
      <c r="P33" s="135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109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138"/>
      <c r="L34" s="138"/>
      <c r="M34" s="43" t="s">
        <v>123</v>
      </c>
      <c r="N34" s="43" t="s">
        <v>124</v>
      </c>
      <c r="O34" s="43" t="s">
        <v>119</v>
      </c>
      <c r="P34" s="135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109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138"/>
      <c r="L35" s="138"/>
      <c r="M35" s="43" t="s">
        <v>123</v>
      </c>
      <c r="N35" s="43" t="s">
        <v>124</v>
      </c>
      <c r="O35" s="43" t="s">
        <v>119</v>
      </c>
      <c r="P35" s="135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109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138"/>
      <c r="L36" s="138"/>
      <c r="M36" s="43" t="s">
        <v>123</v>
      </c>
      <c r="N36" s="43" t="s">
        <v>124</v>
      </c>
      <c r="O36" s="43" t="s">
        <v>119</v>
      </c>
      <c r="P36" s="135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109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138"/>
      <c r="L37" s="138"/>
      <c r="M37" s="43" t="s">
        <v>123</v>
      </c>
      <c r="N37" s="43" t="s">
        <v>124</v>
      </c>
      <c r="O37" s="43" t="s">
        <v>119</v>
      </c>
      <c r="P37" s="135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109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139"/>
      <c r="L38" s="139"/>
      <c r="M38" s="43" t="s">
        <v>123</v>
      </c>
      <c r="N38" s="43" t="s">
        <v>124</v>
      </c>
      <c r="O38" s="43" t="s">
        <v>119</v>
      </c>
      <c r="P38" s="136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4">
        <f>SUM(R24:R38)</f>
        <v>2096</v>
      </c>
      <c r="S39" s="44">
        <f t="shared" ref="S39:T39" si="3">SUM(S24:S38)</f>
        <v>2578.08</v>
      </c>
      <c r="T39" s="44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109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158</v>
      </c>
    </row>
    <row r="53" spans="2:2">
      <c r="B53" t="s">
        <v>159</v>
      </c>
    </row>
    <row r="54" spans="2:2">
      <c r="B54" t="s">
        <v>160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11" t="s">
        <v>114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5" t="s">
        <v>162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112</v>
      </c>
      <c r="C10" s="21"/>
      <c r="D10" s="21"/>
      <c r="E10" s="21"/>
      <c r="F10" s="21"/>
      <c r="G10" s="21"/>
      <c r="H10" s="21"/>
      <c r="I10" s="46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203</v>
      </c>
      <c r="C11" s="21"/>
      <c r="D11" s="21"/>
      <c r="E11" s="21"/>
      <c r="F11" s="21"/>
      <c r="G11" s="21"/>
      <c r="H11" s="45" t="s">
        <v>163</v>
      </c>
      <c r="I11" s="23"/>
      <c r="J11" s="23"/>
      <c r="K11" s="23"/>
      <c r="L11" s="23"/>
      <c r="M11" s="23"/>
      <c r="N11" s="48"/>
      <c r="P11" s="21"/>
      <c r="Q11" s="21"/>
      <c r="R11" s="21"/>
    </row>
    <row r="12" spans="1:18" s="22" customFormat="1" ht="18.75" customHeight="1">
      <c r="A12" s="21" t="s">
        <v>47</v>
      </c>
      <c r="B12" s="30" t="s">
        <v>150</v>
      </c>
      <c r="C12" s="21"/>
      <c r="D12" s="21"/>
      <c r="E12" s="21"/>
      <c r="F12" s="21"/>
      <c r="G12" s="21"/>
      <c r="H12" s="49">
        <v>888.06</v>
      </c>
      <c r="I12" s="23"/>
      <c r="J12" s="23"/>
      <c r="K12" s="23"/>
      <c r="L12" s="23"/>
      <c r="M12" s="23"/>
      <c r="N12" s="48"/>
      <c r="P12" s="21"/>
      <c r="Q12" s="21"/>
      <c r="R12" s="21"/>
    </row>
    <row r="13" spans="1:18" s="22" customFormat="1" ht="18.75" customHeight="1">
      <c r="A13" s="21" t="s">
        <v>48</v>
      </c>
      <c r="B13" s="30" t="s">
        <v>151</v>
      </c>
      <c r="C13" s="21"/>
      <c r="D13" s="21"/>
      <c r="E13" s="21"/>
      <c r="F13" s="21"/>
      <c r="G13" s="21"/>
      <c r="H13" s="49">
        <v>1280.55</v>
      </c>
      <c r="I13" s="23"/>
      <c r="J13" s="23"/>
      <c r="K13" s="23"/>
      <c r="L13" s="23"/>
      <c r="M13" s="23"/>
      <c r="N13" s="48"/>
      <c r="P13" s="21"/>
      <c r="Q13" s="21"/>
      <c r="R13" s="21"/>
    </row>
    <row r="14" spans="1:18" s="22" customFormat="1" ht="18.75" customHeight="1">
      <c r="A14" s="21" t="s">
        <v>50</v>
      </c>
      <c r="B14" s="30" t="s">
        <v>152</v>
      </c>
      <c r="C14" s="21"/>
      <c r="D14" s="21"/>
      <c r="E14" s="21"/>
      <c r="F14" s="21"/>
      <c r="G14" s="21"/>
      <c r="H14" s="50">
        <v>18500</v>
      </c>
      <c r="I14" s="23"/>
      <c r="J14" s="23"/>
      <c r="K14" s="23"/>
      <c r="L14" s="23"/>
      <c r="M14" s="23"/>
      <c r="N14" s="48"/>
      <c r="P14" s="21"/>
      <c r="Q14" s="21"/>
      <c r="R14" s="21"/>
    </row>
    <row r="15" spans="1:18" s="22" customFormat="1" ht="18.75" customHeight="1">
      <c r="A15" s="21" t="s">
        <v>91</v>
      </c>
      <c r="B15" s="23" t="s">
        <v>113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48"/>
      <c r="P15" s="21"/>
      <c r="Q15" s="21"/>
      <c r="R15" s="21"/>
    </row>
    <row r="17" spans="1:18" ht="19.5" customHeight="1">
      <c r="A17" s="108" t="s">
        <v>0</v>
      </c>
      <c r="B17" s="108" t="s">
        <v>76</v>
      </c>
      <c r="C17" s="102" t="s">
        <v>78</v>
      </c>
      <c r="D17" s="103"/>
      <c r="E17" s="103"/>
      <c r="F17" s="103"/>
      <c r="G17" s="104"/>
      <c r="H17" s="108" t="s">
        <v>1</v>
      </c>
      <c r="I17" s="108"/>
      <c r="J17" s="108"/>
      <c r="K17" s="105" t="s">
        <v>201</v>
      </c>
      <c r="L17" s="131" t="s">
        <v>202</v>
      </c>
      <c r="M17" s="132"/>
      <c r="N17" s="132"/>
      <c r="O17" s="108" t="s">
        <v>136</v>
      </c>
      <c r="P17" s="103" t="s">
        <v>116</v>
      </c>
      <c r="Q17" s="103"/>
      <c r="R17" s="104"/>
    </row>
    <row r="18" spans="1:18" ht="15.75" customHeight="1">
      <c r="A18" s="108"/>
      <c r="B18" s="108"/>
      <c r="C18" s="105" t="s">
        <v>77</v>
      </c>
      <c r="D18" s="105" t="s">
        <v>5</v>
      </c>
      <c r="E18" s="105" t="s">
        <v>7</v>
      </c>
      <c r="F18" s="105" t="s">
        <v>74</v>
      </c>
      <c r="G18" s="105" t="s">
        <v>56</v>
      </c>
      <c r="H18" s="105" t="s">
        <v>2</v>
      </c>
      <c r="I18" s="105" t="s">
        <v>3</v>
      </c>
      <c r="J18" s="105" t="s">
        <v>71</v>
      </c>
      <c r="K18" s="122"/>
      <c r="L18" s="105" t="s">
        <v>144</v>
      </c>
      <c r="M18" s="105" t="s">
        <v>51</v>
      </c>
      <c r="N18" s="113" t="s">
        <v>115</v>
      </c>
      <c r="O18" s="108"/>
      <c r="P18" s="108" t="s">
        <v>29</v>
      </c>
      <c r="Q18" s="108" t="s">
        <v>31</v>
      </c>
      <c r="R18" s="108" t="s">
        <v>30</v>
      </c>
    </row>
    <row r="19" spans="1:18" ht="49.5" customHeight="1">
      <c r="A19" s="108"/>
      <c r="B19" s="108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15"/>
      <c r="O19" s="108"/>
      <c r="P19" s="108"/>
      <c r="Q19" s="108"/>
      <c r="R19" s="108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142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55</v>
      </c>
      <c r="K21" s="145" t="s">
        <v>137</v>
      </c>
      <c r="L21" s="37" t="s">
        <v>153</v>
      </c>
      <c r="M21" s="37" t="s">
        <v>139</v>
      </c>
      <c r="N21" s="40" t="s">
        <v>117</v>
      </c>
      <c r="O21" s="134" t="s">
        <v>119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143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55</v>
      </c>
      <c r="K22" s="138"/>
      <c r="L22" s="37" t="s">
        <v>153</v>
      </c>
      <c r="M22" s="37" t="s">
        <v>140</v>
      </c>
      <c r="N22" s="41" t="s">
        <v>118</v>
      </c>
      <c r="O22" s="135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144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55</v>
      </c>
      <c r="K23" s="139"/>
      <c r="L23" s="37" t="s">
        <v>153</v>
      </c>
      <c r="M23" s="37" t="s">
        <v>141</v>
      </c>
      <c r="N23" s="41" t="s">
        <v>118</v>
      </c>
      <c r="O23" s="136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109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55</v>
      </c>
      <c r="K24" s="138" t="s">
        <v>138</v>
      </c>
      <c r="L24" s="37" t="s">
        <v>153</v>
      </c>
      <c r="M24" s="37" t="s">
        <v>142</v>
      </c>
      <c r="N24" s="41" t="s">
        <v>118</v>
      </c>
      <c r="O24" s="134" t="s">
        <v>119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109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55</v>
      </c>
      <c r="K25" s="139"/>
      <c r="L25" s="37" t="s">
        <v>153</v>
      </c>
      <c r="M25" s="37" t="s">
        <v>143</v>
      </c>
      <c r="N25" s="41" t="s">
        <v>118</v>
      </c>
      <c r="O25" s="136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4">
        <f>SUM(P21:P25)</f>
        <v>722</v>
      </c>
      <c r="Q26" s="44">
        <f t="shared" ref="Q26:R26" si="2">SUM(Q21:Q25)</f>
        <v>166.06</v>
      </c>
      <c r="R26" s="44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109</v>
      </c>
      <c r="H33" s="12" t="s">
        <v>161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154</v>
      </c>
    </row>
    <row r="40" spans="2:8">
      <c r="B40" t="s">
        <v>155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111" t="s">
        <v>199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</row>
    <row r="6" spans="1:17" ht="30" customHeight="1">
      <c r="A6" s="111" t="s">
        <v>197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</row>
    <row r="7" spans="1:17" s="22" customFormat="1" ht="18.75" customHeight="1">
      <c r="A7" s="21" t="s">
        <v>40</v>
      </c>
      <c r="B7" s="23" t="s">
        <v>175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6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 t="s">
        <v>192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 t="s">
        <v>191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108" t="s">
        <v>0</v>
      </c>
      <c r="B15" s="108" t="s">
        <v>76</v>
      </c>
      <c r="C15" s="102" t="s">
        <v>78</v>
      </c>
      <c r="D15" s="103"/>
      <c r="E15" s="103"/>
      <c r="F15" s="103"/>
      <c r="G15" s="104"/>
      <c r="H15" s="108" t="s">
        <v>1</v>
      </c>
      <c r="I15" s="108"/>
      <c r="J15" s="108"/>
      <c r="K15" s="105" t="s">
        <v>57</v>
      </c>
      <c r="L15" s="105" t="s">
        <v>75</v>
      </c>
      <c r="M15" s="131" t="s">
        <v>183</v>
      </c>
      <c r="N15" s="132"/>
      <c r="O15" s="132"/>
      <c r="P15" s="132"/>
      <c r="Q15" s="133"/>
    </row>
    <row r="16" spans="1:17" ht="15.75" customHeight="1">
      <c r="A16" s="108"/>
      <c r="B16" s="108"/>
      <c r="C16" s="105" t="s">
        <v>77</v>
      </c>
      <c r="D16" s="105" t="s">
        <v>5</v>
      </c>
      <c r="E16" s="105" t="s">
        <v>7</v>
      </c>
      <c r="F16" s="105" t="s">
        <v>74</v>
      </c>
      <c r="G16" s="105" t="s">
        <v>56</v>
      </c>
      <c r="H16" s="105" t="s">
        <v>2</v>
      </c>
      <c r="I16" s="105" t="s">
        <v>3</v>
      </c>
      <c r="J16" s="105" t="s">
        <v>71</v>
      </c>
      <c r="K16" s="122"/>
      <c r="L16" s="122"/>
      <c r="M16" s="105" t="s">
        <v>166</v>
      </c>
      <c r="N16" s="105" t="s">
        <v>178</v>
      </c>
      <c r="O16" s="105" t="s">
        <v>184</v>
      </c>
      <c r="P16" s="105" t="s">
        <v>182</v>
      </c>
      <c r="Q16" s="105" t="s">
        <v>120</v>
      </c>
    </row>
    <row r="17" spans="1:17" ht="49.5" customHeight="1">
      <c r="A17" s="108"/>
      <c r="B17" s="108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137">
        <v>1</v>
      </c>
      <c r="B19" s="109" t="s">
        <v>4</v>
      </c>
      <c r="C19" s="137" t="s">
        <v>6</v>
      </c>
      <c r="D19" s="137" t="s">
        <v>9</v>
      </c>
      <c r="E19" s="137" t="s">
        <v>8</v>
      </c>
      <c r="F19" s="137">
        <v>1</v>
      </c>
      <c r="G19" s="137">
        <v>2014</v>
      </c>
      <c r="H19" s="142" t="s">
        <v>17</v>
      </c>
      <c r="I19" s="137">
        <v>15</v>
      </c>
      <c r="J19" s="137" t="s">
        <v>55</v>
      </c>
      <c r="K19" s="137">
        <v>3</v>
      </c>
      <c r="L19" s="137" t="s">
        <v>23</v>
      </c>
      <c r="M19" s="40" t="s">
        <v>185</v>
      </c>
      <c r="N19" s="51" t="s">
        <v>179</v>
      </c>
      <c r="O19" s="51" t="s">
        <v>180</v>
      </c>
      <c r="P19" s="43" t="s">
        <v>196</v>
      </c>
      <c r="Q19" s="42" t="s">
        <v>121</v>
      </c>
    </row>
    <row r="20" spans="1:17" ht="39" customHeight="1">
      <c r="A20" s="138"/>
      <c r="B20" s="109"/>
      <c r="C20" s="138"/>
      <c r="D20" s="138"/>
      <c r="E20" s="138"/>
      <c r="F20" s="138"/>
      <c r="G20" s="138"/>
      <c r="H20" s="143"/>
      <c r="I20" s="138"/>
      <c r="J20" s="138"/>
      <c r="K20" s="138"/>
      <c r="L20" s="138"/>
      <c r="M20" s="40" t="s">
        <v>169</v>
      </c>
      <c r="N20" s="40" t="s">
        <v>193</v>
      </c>
      <c r="O20" s="40" t="s">
        <v>190</v>
      </c>
      <c r="P20" s="43" t="s">
        <v>196</v>
      </c>
      <c r="Q20" s="42" t="s">
        <v>119</v>
      </c>
    </row>
    <row r="21" spans="1:17" ht="39" customHeight="1">
      <c r="A21" s="138"/>
      <c r="B21" s="109"/>
      <c r="C21" s="139"/>
      <c r="D21" s="138"/>
      <c r="E21" s="138"/>
      <c r="F21" s="138"/>
      <c r="G21" s="138"/>
      <c r="H21" s="143"/>
      <c r="I21" s="138"/>
      <c r="J21" s="138"/>
      <c r="K21" s="138"/>
      <c r="L21" s="139"/>
      <c r="M21" s="40" t="s">
        <v>171</v>
      </c>
      <c r="N21" s="40" t="s">
        <v>172</v>
      </c>
      <c r="O21" s="40" t="s">
        <v>190</v>
      </c>
      <c r="P21" s="43" t="s">
        <v>196</v>
      </c>
      <c r="Q21" s="42" t="s">
        <v>119</v>
      </c>
    </row>
    <row r="22" spans="1:17" ht="39" customHeight="1">
      <c r="A22" s="137">
        <v>2</v>
      </c>
      <c r="B22" s="109"/>
      <c r="C22" s="146" t="s">
        <v>10</v>
      </c>
      <c r="D22" s="137" t="s">
        <v>11</v>
      </c>
      <c r="E22" s="137" t="s">
        <v>8</v>
      </c>
      <c r="F22" s="137">
        <v>1</v>
      </c>
      <c r="G22" s="137">
        <v>2014</v>
      </c>
      <c r="H22" s="142" t="s">
        <v>17</v>
      </c>
      <c r="I22" s="137">
        <v>15</v>
      </c>
      <c r="J22" s="137" t="s">
        <v>55</v>
      </c>
      <c r="K22" s="137">
        <v>3</v>
      </c>
      <c r="L22" s="137" t="s">
        <v>25</v>
      </c>
      <c r="M22" s="40" t="s">
        <v>167</v>
      </c>
      <c r="N22" s="40" t="s">
        <v>172</v>
      </c>
      <c r="O22" s="40" t="s">
        <v>190</v>
      </c>
      <c r="P22" s="43" t="s">
        <v>196</v>
      </c>
      <c r="Q22" s="42" t="s">
        <v>119</v>
      </c>
    </row>
    <row r="23" spans="1:17" ht="39" customHeight="1">
      <c r="A23" s="138"/>
      <c r="B23" s="109"/>
      <c r="C23" s="147"/>
      <c r="D23" s="138"/>
      <c r="E23" s="138"/>
      <c r="F23" s="138"/>
      <c r="G23" s="138"/>
      <c r="H23" s="143"/>
      <c r="I23" s="138"/>
      <c r="J23" s="138"/>
      <c r="K23" s="138"/>
      <c r="L23" s="138"/>
      <c r="M23" s="40" t="s">
        <v>168</v>
      </c>
      <c r="N23" s="40" t="s">
        <v>177</v>
      </c>
      <c r="O23" s="40" t="s">
        <v>190</v>
      </c>
      <c r="P23" s="43" t="s">
        <v>196</v>
      </c>
      <c r="Q23" s="42" t="s">
        <v>119</v>
      </c>
    </row>
    <row r="24" spans="1:17" ht="39" customHeight="1">
      <c r="A24" s="139"/>
      <c r="B24" s="109"/>
      <c r="C24" s="148"/>
      <c r="D24" s="139"/>
      <c r="E24" s="139"/>
      <c r="F24" s="139"/>
      <c r="G24" s="139"/>
      <c r="H24" s="144"/>
      <c r="I24" s="139"/>
      <c r="J24" s="139"/>
      <c r="K24" s="139"/>
      <c r="L24" s="139"/>
      <c r="M24" s="40" t="s">
        <v>170</v>
      </c>
      <c r="N24" s="40" t="s">
        <v>173</v>
      </c>
      <c r="O24" s="40" t="s">
        <v>190</v>
      </c>
      <c r="P24" s="43" t="s">
        <v>196</v>
      </c>
      <c r="Q24" s="42" t="s">
        <v>119</v>
      </c>
    </row>
    <row r="25" spans="1:17" ht="39" customHeight="1">
      <c r="A25" s="137">
        <v>3</v>
      </c>
      <c r="B25" s="109"/>
      <c r="C25" s="146" t="s">
        <v>26</v>
      </c>
      <c r="D25" s="137" t="s">
        <v>27</v>
      </c>
      <c r="E25" s="137" t="s">
        <v>8</v>
      </c>
      <c r="F25" s="137">
        <v>23</v>
      </c>
      <c r="G25" s="137">
        <v>2014</v>
      </c>
      <c r="H25" s="142" t="s">
        <v>17</v>
      </c>
      <c r="I25" s="137">
        <v>15</v>
      </c>
      <c r="J25" s="137" t="s">
        <v>55</v>
      </c>
      <c r="K25" s="137">
        <v>3</v>
      </c>
      <c r="L25" s="137" t="s">
        <v>18</v>
      </c>
      <c r="M25" s="40" t="s">
        <v>174</v>
      </c>
      <c r="N25" s="41" t="s">
        <v>172</v>
      </c>
      <c r="O25" s="40" t="s">
        <v>190</v>
      </c>
      <c r="P25" s="43" t="s">
        <v>196</v>
      </c>
      <c r="Q25" s="42" t="s">
        <v>119</v>
      </c>
    </row>
    <row r="26" spans="1:17" ht="39" customHeight="1">
      <c r="A26" s="138"/>
      <c r="B26" s="109"/>
      <c r="C26" s="147"/>
      <c r="D26" s="138"/>
      <c r="E26" s="138"/>
      <c r="F26" s="138"/>
      <c r="G26" s="138"/>
      <c r="H26" s="143"/>
      <c r="I26" s="138"/>
      <c r="J26" s="138"/>
      <c r="K26" s="138"/>
      <c r="L26" s="138"/>
      <c r="M26" s="40" t="s">
        <v>167</v>
      </c>
      <c r="N26" s="41" t="s">
        <v>172</v>
      </c>
      <c r="O26" s="40" t="s">
        <v>190</v>
      </c>
      <c r="P26" s="43" t="s">
        <v>196</v>
      </c>
      <c r="Q26" s="42" t="s">
        <v>119</v>
      </c>
    </row>
    <row r="27" spans="1:17" ht="39" customHeight="1">
      <c r="A27" s="139"/>
      <c r="B27" s="109"/>
      <c r="C27" s="148"/>
      <c r="D27" s="139"/>
      <c r="E27" s="139"/>
      <c r="F27" s="139"/>
      <c r="G27" s="139"/>
      <c r="H27" s="144"/>
      <c r="I27" s="139"/>
      <c r="J27" s="139"/>
      <c r="K27" s="139"/>
      <c r="L27" s="139"/>
      <c r="M27" s="41" t="s">
        <v>195</v>
      </c>
      <c r="N27" s="41" t="s">
        <v>173</v>
      </c>
      <c r="O27" s="41" t="s">
        <v>190</v>
      </c>
      <c r="P27" s="43" t="s">
        <v>196</v>
      </c>
      <c r="Q27" s="43" t="s">
        <v>119</v>
      </c>
    </row>
    <row r="28" spans="1:17" ht="23.25" customHeight="1"/>
    <row r="29" spans="1:17" ht="23.25" customHeight="1">
      <c r="A29" s="2" t="s">
        <v>48</v>
      </c>
      <c r="B29" s="1" t="s">
        <v>186</v>
      </c>
      <c r="C29" s="1"/>
      <c r="D29" s="1"/>
      <c r="E29" s="1"/>
      <c r="F29" s="1"/>
      <c r="H29" s="52" t="s">
        <v>119</v>
      </c>
    </row>
    <row r="30" spans="1:17" ht="23.25" customHeight="1">
      <c r="A30" s="2" t="s">
        <v>50</v>
      </c>
      <c r="B30" s="1" t="s">
        <v>181</v>
      </c>
      <c r="C30" s="1"/>
      <c r="D30" s="1"/>
      <c r="E30" s="1"/>
      <c r="F30" s="1"/>
      <c r="H30" s="52" t="s">
        <v>121</v>
      </c>
    </row>
    <row r="31" spans="1:17" ht="23.25" customHeight="1">
      <c r="A31" s="2"/>
      <c r="B31" s="1" t="s">
        <v>194</v>
      </c>
      <c r="C31" s="1"/>
      <c r="D31" s="1"/>
      <c r="E31" s="1"/>
      <c r="F31" s="1"/>
      <c r="H31" s="52"/>
    </row>
    <row r="32" spans="1:17" ht="23.25" customHeight="1">
      <c r="A32" s="2" t="s">
        <v>91</v>
      </c>
      <c r="B32" s="1" t="s">
        <v>187</v>
      </c>
    </row>
    <row r="33" spans="1:15" ht="23.25" customHeight="1">
      <c r="A33" s="2" t="s">
        <v>92</v>
      </c>
      <c r="B33" s="1" t="s">
        <v>198</v>
      </c>
    </row>
    <row r="34" spans="1:15" ht="23.25" customHeight="1">
      <c r="A34" s="2"/>
      <c r="B34" s="1"/>
    </row>
    <row r="35" spans="1:15" ht="13.5" customHeight="1">
      <c r="B35" s="31" t="s">
        <v>188</v>
      </c>
      <c r="H35" s="12" t="s">
        <v>176</v>
      </c>
      <c r="I35" s="12"/>
      <c r="M35" s="12" t="s">
        <v>189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0F19021-D092-4EE2-8DBA-CBEBD97416E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8</vt:i4>
      </vt:variant>
    </vt:vector>
  </HeadingPairs>
  <TitlesOfParts>
    <vt:vector size="15" baseType="lpstr">
      <vt:lpstr>Wycena SOI PRZYKŁAD</vt:lpstr>
      <vt:lpstr>Oferta wykonawcy WZÓR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'Oferta wykonawcy WZÓR'!Obszar_wydruku</vt:lpstr>
      <vt:lpstr>'Oferta wykonawcy PRZYKŁAD'!Tytuły_wydruku</vt:lpstr>
      <vt:lpstr>'Oferta wykonawcy WZÓR'!Tytuły_wydruku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2019-07-30T05:40:56Z</cp:lastPrinted>
  <dcterms:created xsi:type="dcterms:W3CDTF">2019-02-10T16:20:29Z</dcterms:created>
  <dcterms:modified xsi:type="dcterms:W3CDTF">2024-11-29T14:30:04Z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8768db07-8e0d-4624-b4ec-3bc171e21faa</vt:lpwstr>
  </property>
  <property fmtid="{D5CDD505-2E9C-101B-9397-08002B2CF9AE}" pid="3" name="bjSaver">
    <vt:lpwstr>PhQ1D4zeNQsJJbr6cBmsAo4xfCfEF46n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Łukasz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10.49.198.61</vt:lpwstr>
  </property>
</Properties>
</file>