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iepietowska1089\Desktop\IZA - ZP\2025\38_2025_D\2. SWZ\"/>
    </mc:Choice>
  </mc:AlternateContent>
  <bookViews>
    <workbookView xWindow="0" yWindow="0" windowWidth="28800" windowHeight="11700"/>
  </bookViews>
  <sheets>
    <sheet name="OPZ - formularz cenowy" sheetId="2" r:id="rId1"/>
  </sheets>
  <calcPr calcId="162913" fullPrecision="0"/>
</workbook>
</file>

<file path=xl/calcChain.xml><?xml version="1.0" encoding="utf-8"?>
<calcChain xmlns="http://schemas.openxmlformats.org/spreadsheetml/2006/main">
  <c r="J34" i="2" l="1"/>
  <c r="J33" i="2"/>
  <c r="J32" i="2"/>
  <c r="J31" i="2"/>
  <c r="J28" i="2"/>
  <c r="L28" i="2" s="1"/>
  <c r="J27" i="2"/>
  <c r="J29" i="2" s="1"/>
  <c r="J24" i="2"/>
  <c r="J23" i="2"/>
  <c r="J22" i="2"/>
  <c r="J21" i="2"/>
  <c r="J20" i="2"/>
  <c r="J19" i="2"/>
  <c r="J18" i="2"/>
  <c r="J17" i="2"/>
  <c r="J16" i="2"/>
  <c r="J13" i="2"/>
  <c r="J12" i="2"/>
  <c r="J11" i="2"/>
  <c r="J25" i="2" l="1"/>
  <c r="L27" i="2"/>
  <c r="J35" i="2"/>
  <c r="L34" i="2"/>
  <c r="L33" i="2"/>
  <c r="L32" i="2"/>
  <c r="L31" i="2"/>
  <c r="L13" i="2"/>
  <c r="L12" i="2"/>
  <c r="F24" i="2"/>
  <c r="L24" i="2" s="1"/>
  <c r="F23" i="2"/>
  <c r="L23" i="2" s="1"/>
  <c r="F22" i="2"/>
  <c r="L22" i="2" s="1"/>
  <c r="F21" i="2"/>
  <c r="L21" i="2" s="1"/>
  <c r="F20" i="2"/>
  <c r="L20" i="2" s="1"/>
  <c r="F19" i="2"/>
  <c r="L19" i="2" s="1"/>
  <c r="F18" i="2"/>
  <c r="L18" i="2" s="1"/>
  <c r="F17" i="2"/>
  <c r="L17" i="2" s="1"/>
  <c r="F16" i="2"/>
  <c r="L35" i="2" l="1"/>
  <c r="J14" i="2"/>
  <c r="L29" i="2"/>
  <c r="L16" i="2"/>
  <c r="L25" i="2" s="1"/>
  <c r="L11" i="2"/>
  <c r="L14" i="2" s="1"/>
  <c r="L36" i="2" l="1"/>
  <c r="J36" i="2"/>
</calcChain>
</file>

<file path=xl/sharedStrings.xml><?xml version="1.0" encoding="utf-8"?>
<sst xmlns="http://schemas.openxmlformats.org/spreadsheetml/2006/main" count="84" uniqueCount="65">
  <si>
    <t>90-ISP-9IX-056</t>
  </si>
  <si>
    <t>90-ISP-9RA-007</t>
  </si>
  <si>
    <t>L.p</t>
  </si>
  <si>
    <t>Nazwa</t>
  </si>
  <si>
    <t>Nr katalogowy</t>
  </si>
  <si>
    <t>Jedn.</t>
  </si>
  <si>
    <t>szt.</t>
  </si>
  <si>
    <t>RWT Żurawica</t>
  </si>
  <si>
    <t>m</t>
  </si>
  <si>
    <t>Razem zadanie nr 1:</t>
  </si>
  <si>
    <t>Razem zadanie nr 2:</t>
  </si>
  <si>
    <t>WT Lublin</t>
  </si>
  <si>
    <t>Razem zadanie nr 3:</t>
  </si>
  <si>
    <t>kpl.</t>
  </si>
  <si>
    <t>710NX</t>
  </si>
  <si>
    <t>FORMULARZ CENOWY</t>
  </si>
  <si>
    <t>90-ISP-9LI-008</t>
  </si>
  <si>
    <t>Nazwa producenta i numer katalogowy oferowanego asortymentu</t>
  </si>
  <si>
    <t>Stawka podatku    VAT          w %</t>
  </si>
  <si>
    <t>"Dostawa wyposażenia i części zamiennych do serwisowania kamizelek ratunkowych i aparatów ewakuacyjnych” - sprawa nr 38/2025/D</t>
  </si>
  <si>
    <t>DOSTAWA</t>
  </si>
  <si>
    <t>Zadanie nr 1 – Części zamienne do aparatów ewakuacyjnych HEED 3</t>
  </si>
  <si>
    <t>Zadanie nr 2 – Części zamienne do kamizelek i pasów ratunkowych Challenger i MRLJ</t>
  </si>
  <si>
    <t>Zadanie nr 3 – Wyposażenie Stanowiska Serwisowego aparatów ewakuacyjnych HEED 3 cz. 1</t>
  </si>
  <si>
    <t>Zadanie nr 4 – Wyposażenie Stanowiska Serwisowego aparatów ewakuacyjnych HEED 3 cz. 2</t>
  </si>
  <si>
    <t>094X</t>
  </si>
  <si>
    <t>005NX</t>
  </si>
  <si>
    <t>030CAP</t>
  </si>
  <si>
    <t>Ilość</t>
  </si>
  <si>
    <t>90-ISP-9IX-030</t>
  </si>
  <si>
    <t>90-ISP-9IX-048</t>
  </si>
  <si>
    <t>90-ISP-9LI-110</t>
  </si>
  <si>
    <t>90-ISP-9IX-014</t>
  </si>
  <si>
    <t>90-ISP-9LA-077</t>
  </si>
  <si>
    <t>90-ISP-9IX-022</t>
  </si>
  <si>
    <t>910S</t>
  </si>
  <si>
    <t>Butla nurkowa z zaworem i ze stopą 15 L. Butla nurkowa o pojemności 15 L stalowa, z pojedynczym zaworem i plastikową stopą ochronną, ciśnienie robocze do 232 bar, średnica butli nie więcej niż 201 mm, waga 18,4 kg. Gwarancja 24 miesiące oraz certyfikat bezpieczeństwa CE, ponadto do sprzętu powinna być dołączona instrukcja obsługi i dokumentacja techniczno - rozruchowa (DTR) w języku polskim.</t>
  </si>
  <si>
    <t>Kartusz filtra węglowego do sprężarki Coltri MCH-6</t>
  </si>
  <si>
    <t>Wąż napełniający do butli 300 bar o długości 2 m</t>
  </si>
  <si>
    <r>
      <t>Zestaw naprawczy zaworu SUBMERSIBLE 094 X lub produkt równoważny</t>
    </r>
    <r>
      <rPr>
        <vertAlign val="superscript"/>
        <sz val="12"/>
        <rFont val="Times New Roman"/>
        <family val="1"/>
        <charset val="238"/>
      </rPr>
      <t>4</t>
    </r>
  </si>
  <si>
    <r>
      <t>Gumowy przycisk lub produkt równoważny</t>
    </r>
    <r>
      <rPr>
        <vertAlign val="superscript"/>
        <sz val="12"/>
        <color theme="1"/>
        <rFont val="Times New Roman"/>
        <family val="1"/>
        <charset val="238"/>
      </rPr>
      <t>4</t>
    </r>
  </si>
  <si>
    <r>
      <t>Korek na zawór dodawczy lub produkt równoważny</t>
    </r>
    <r>
      <rPr>
        <vertAlign val="superscript"/>
        <sz val="12"/>
        <color theme="1"/>
        <rFont val="Times New Roman"/>
        <family val="1"/>
        <charset val="238"/>
      </rPr>
      <t>4</t>
    </r>
  </si>
  <si>
    <r>
      <t>HR pastylka  (BOBIN) lub produkt równoważny</t>
    </r>
    <r>
      <rPr>
        <vertAlign val="superscript"/>
        <sz val="12"/>
        <rFont val="Times New Roman"/>
        <family val="1"/>
        <charset val="238"/>
      </rPr>
      <t>4</t>
    </r>
  </si>
  <si>
    <r>
      <t>Zawór do nadmuchiwania lub produkt równoważny</t>
    </r>
    <r>
      <rPr>
        <vertAlign val="superscript"/>
        <sz val="12"/>
        <rFont val="Times New Roman"/>
        <family val="1"/>
        <charset val="238"/>
      </rPr>
      <t>4</t>
    </r>
  </si>
  <si>
    <r>
      <t>Światło do kamizelki AQ8A Aquaspec lub produkt równoważny</t>
    </r>
    <r>
      <rPr>
        <vertAlign val="superscript"/>
        <sz val="12"/>
        <rFont val="Times New Roman"/>
        <family val="1"/>
        <charset val="238"/>
      </rPr>
      <t>4</t>
    </r>
  </si>
  <si>
    <r>
      <t>Taśma odblaskowa 50mm x 220mm lub produkt równoważny</t>
    </r>
    <r>
      <rPr>
        <vertAlign val="superscript"/>
        <sz val="12"/>
        <rFont val="Times New Roman"/>
        <family val="1"/>
        <charset val="238"/>
      </rPr>
      <t>4</t>
    </r>
  </si>
  <si>
    <r>
      <t>Uszczelka serwisowa lub produkt równoważny</t>
    </r>
    <r>
      <rPr>
        <vertAlign val="superscript"/>
        <sz val="12"/>
        <rFont val="Times New Roman"/>
        <family val="1"/>
        <charset val="238"/>
      </rPr>
      <t>4</t>
    </r>
  </si>
  <si>
    <r>
      <t>Lampa stroboskopowa UML lub produkt równoważny</t>
    </r>
    <r>
      <rPr>
        <vertAlign val="superscript"/>
        <sz val="12"/>
        <rFont val="Times New Roman"/>
        <family val="1"/>
        <charset val="238"/>
      </rPr>
      <t>4</t>
    </r>
  </si>
  <si>
    <r>
      <t>HR uszczelka pod cylinder ALPHA lub produkt równoważny</t>
    </r>
    <r>
      <rPr>
        <vertAlign val="superscript"/>
        <sz val="12"/>
        <rFont val="Times New Roman"/>
        <family val="1"/>
        <charset val="238"/>
      </rPr>
      <t>4</t>
    </r>
  </si>
  <si>
    <r>
      <t>Gwizdek CHALLENGER INTERLOCK 077 lub produkt równoważny</t>
    </r>
    <r>
      <rPr>
        <vertAlign val="superscript"/>
        <sz val="12"/>
        <rFont val="Times New Roman"/>
        <family val="1"/>
        <charset val="238"/>
      </rPr>
      <t>4</t>
    </r>
  </si>
  <si>
    <r>
      <t>Zawleczka zielona UML lub produkt równoważny</t>
    </r>
    <r>
      <rPr>
        <vertAlign val="superscript"/>
        <sz val="12"/>
        <rFont val="Times New Roman"/>
        <family val="1"/>
        <charset val="238"/>
      </rPr>
      <t>4</t>
    </r>
  </si>
  <si>
    <r>
      <t>Zestaw narzędzi do HEED-3 lub produkt równoważny</t>
    </r>
    <r>
      <rPr>
        <vertAlign val="superscript"/>
        <sz val="12"/>
        <rFont val="Times New Roman"/>
        <family val="1"/>
        <charset val="238"/>
      </rPr>
      <t>4</t>
    </r>
  </si>
  <si>
    <r>
      <t>Adapter do napełniania z butli lub produkt równoważny</t>
    </r>
    <r>
      <rPr>
        <vertAlign val="superscript"/>
        <sz val="12"/>
        <rFont val="Times New Roman"/>
        <family val="1"/>
        <charset val="238"/>
      </rPr>
      <t>4</t>
    </r>
  </si>
  <si>
    <t>Razem zadanie nr 4:</t>
  </si>
  <si>
    <t xml:space="preserve">x </t>
  </si>
  <si>
    <r>
      <t xml:space="preserve">SUMA: 
</t>
    </r>
    <r>
      <rPr>
        <sz val="9"/>
        <rFont val="Times New Roman"/>
        <family val="1"/>
        <charset val="238"/>
      </rPr>
      <t>(należy zsumować wartości netto i brutto dla zadań od nr 1 oraz 4)</t>
    </r>
  </si>
  <si>
    <r>
      <rPr>
        <b/>
        <sz val="11"/>
        <color theme="1"/>
        <rFont val="Times New Roman"/>
        <family val="1"/>
        <charset val="238"/>
      </rPr>
      <t>Wykonawca obligatoryjnie wypełnia kolumeny  nr 5, 9, 10, 11 i 12</t>
    </r>
    <r>
      <rPr>
        <sz val="11"/>
        <color theme="1"/>
        <rFont val="Times New Roman"/>
        <family val="1"/>
        <charset val="238"/>
      </rPr>
      <t xml:space="preserve">
</t>
    </r>
    <r>
      <rPr>
        <b/>
        <sz val="11"/>
        <color theme="1"/>
        <rFont val="Times New Roman"/>
        <family val="1"/>
        <charset val="238"/>
      </rPr>
      <t>Dane s</t>
    </r>
    <r>
      <rPr>
        <b/>
        <sz val="11"/>
        <rFont val="Times New Roman"/>
        <family val="1"/>
        <charset val="238"/>
      </rPr>
      <t>zczegółowe:</t>
    </r>
    <r>
      <rPr>
        <sz val="11"/>
        <rFont val="Times New Roman"/>
        <family val="1"/>
        <charset val="238"/>
      </rPr>
      <t xml:space="preserve">
1. Numery katalogowe wg katalogów: zad. nr 1, zad. nr 3 Instrukcja serwisowa producenta aparatu HEED3  firmy  SUBMERSIBLE SYSTEMS INC., zad. nr 2 Instrukcja serwisowa producenta kamizelek typu CHALLENGER i MRLJ  firmy INTERNATIONAL SAFETY PRODUCTS  LTD wersja 2017 r.</t>
    </r>
    <r>
      <rPr>
        <sz val="11"/>
        <color theme="1"/>
        <rFont val="Times New Roman"/>
        <family val="1"/>
        <charset val="238"/>
      </rPr>
      <t xml:space="preserve">
2. Wyrób winien zostać dostarczony w opakowaniach zabezpieczających przed utratą walorów użytkowych przez okres gwarancji. W przypadku konieczności wykonywania zabiegów konserwacyjnych w czasie przechowywania, Wykonawca do każdego opakowania dołączy instrukcję zawierająca spis oraz częstotliwość wykonywanych czynności konserwacyjnych.                                                                                                                      
3. Asortyment stanowiący przedmiot zamówienia jest ściśle określony przez producenta sprzętu dla zachowania jego niezawodności. Części te stosowane są w sprzęcie przeznaczonym do ochrony zdrowia i życia ludzi, ale dopuszcza się stosowanie wyrobów równoważnych o tych samych parametrach fizycznych (wymiary, materiał) oraz zastosowaniu. 
4. Dopuszcza się wyrób równoważny - w takim wypadku należy załączyć oświadczenie producenta sprzętu o możliwości stosowania wyrobu równoważnego.</t>
    </r>
  </si>
  <si>
    <t xml:space="preserve">5.  W przypadku, gdy Wykonawca nie wpisze w kolumnie 5 nazwy producenta oraz numeru katalogowego oferowanego produktu, Zamawiajacy uzna iż Wykonawca oferuje produkt producenta sprzętu wskazanego przez Zamawiajacego w kolumnie 2 i 4. </t>
  </si>
  <si>
    <r>
      <rPr>
        <b/>
        <sz val="11"/>
        <color theme="1"/>
        <rFont val="Times New Roman"/>
        <family val="1"/>
        <charset val="238"/>
      </rPr>
      <t>Załącznik nr 3 do SWZ</t>
    </r>
    <r>
      <rPr>
        <sz val="11"/>
        <color theme="1"/>
        <rFont val="Times New Roman"/>
        <family val="1"/>
        <charset val="238"/>
      </rPr>
      <t xml:space="preserve"> - </t>
    </r>
    <r>
      <rPr>
        <i/>
        <sz val="11"/>
        <color theme="1"/>
        <rFont val="Times New Roman"/>
        <family val="1"/>
        <charset val="238"/>
      </rPr>
      <t xml:space="preserve">Formularz cenowy </t>
    </r>
  </si>
  <si>
    <t xml:space="preserve">* Formularz musi zostać podpisany (opatrzony) kwalifikowanym podpisem elektronicznym kwalifikowanym podpisem elektronicznym bądź podpisem zaufanym lub podpisem osobistym </t>
  </si>
  <si>
    <t xml:space="preserve">Ilość / Odbiorca </t>
  </si>
  <si>
    <t>Wartość netto [zł] (cena jednostkowa netto x ilość)</t>
  </si>
  <si>
    <t>Wartość brutto [zł] (wartość netto + VAT)</t>
  </si>
  <si>
    <t>Cena jednostkowa netto [zł]</t>
  </si>
  <si>
    <t>Filtr układu ssącego do sprężarki Coltri MCH-6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</si>
</sst>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4">
    <font>
      <sz val="11"/>
      <color theme="1"/>
      <name val="Czcionka tekstu podstawowego"/>
      <family val="2"/>
      <charset val="238"/>
    </font>
    <font>
      <sz val="11"/>
      <color theme="1"/>
      <name val="Czcionka tekstu podstawowego"/>
      <family val="2"/>
      <charset val="238"/>
    </font>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b/>
      <sz val="11"/>
      <color theme="1"/>
      <name val="Times New Roman"/>
      <family val="1"/>
      <charset val="238"/>
    </font>
    <font>
      <b/>
      <sz val="9"/>
      <color theme="1"/>
      <name val="Times New Roman"/>
      <family val="1"/>
      <charset val="238"/>
    </font>
    <font>
      <sz val="11"/>
      <name val="Times New Roman"/>
      <family val="1"/>
      <charset val="238"/>
    </font>
    <font>
      <sz val="12"/>
      <color theme="1"/>
      <name val="Times New Roman"/>
      <family val="1"/>
      <charset val="238"/>
    </font>
    <font>
      <sz val="12"/>
      <name val="Times New Roman"/>
      <family val="1"/>
      <charset val="238"/>
    </font>
    <font>
      <b/>
      <sz val="11"/>
      <name val="Times New Roman"/>
      <family val="1"/>
      <charset val="238"/>
    </font>
    <font>
      <sz val="10"/>
      <color theme="1"/>
      <name val="Times New Roman"/>
      <family val="1"/>
      <charset val="238"/>
    </font>
    <font>
      <b/>
      <sz val="10"/>
      <color theme="1"/>
      <name val="Times New Roman"/>
      <family val="1"/>
      <charset val="238"/>
    </font>
    <font>
      <b/>
      <sz val="12"/>
      <name val="Times New Roman"/>
      <family val="1"/>
      <charset val="238"/>
    </font>
    <font>
      <b/>
      <sz val="14"/>
      <name val="Times New Roman"/>
      <family val="1"/>
      <charset val="238"/>
    </font>
    <font>
      <sz val="14"/>
      <color theme="1"/>
      <name val="Times New Roman"/>
      <family val="1"/>
      <charset val="238"/>
    </font>
    <font>
      <vertAlign val="superscript"/>
      <sz val="12"/>
      <name val="Times New Roman"/>
      <family val="1"/>
      <charset val="238"/>
    </font>
    <font>
      <sz val="12"/>
      <color rgb="FF000000"/>
      <name val="Times New Roman"/>
      <family val="1"/>
      <charset val="238"/>
    </font>
    <font>
      <vertAlign val="superscript"/>
      <sz val="12"/>
      <color theme="1"/>
      <name val="Times New Roman"/>
      <family val="1"/>
      <charset val="238"/>
    </font>
    <font>
      <b/>
      <sz val="10"/>
      <name val="Times New Roman"/>
      <family val="1"/>
      <charset val="238"/>
    </font>
    <font>
      <sz val="9"/>
      <name val="Times New Roman"/>
      <family val="1"/>
      <charset val="238"/>
    </font>
    <font>
      <i/>
      <sz val="11"/>
      <color theme="1"/>
      <name val="Times New Roman"/>
      <family val="1"/>
      <charset val="238"/>
    </font>
    <font>
      <sz val="10"/>
      <color rgb="FFFF0000"/>
      <name val="Times"/>
      <family val="1"/>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90">
    <xf numFmtId="0" fontId="0" fillId="0" borderId="0" xfId="0"/>
    <xf numFmtId="0" fontId="3" fillId="0" borderId="0" xfId="0" applyNumberFormat="1" applyFont="1" applyFill="1" applyAlignment="1">
      <alignment horizontal="center"/>
    </xf>
    <xf numFmtId="0" fontId="3" fillId="0" borderId="0" xfId="0" applyNumberFormat="1" applyFont="1" applyFill="1"/>
    <xf numFmtId="0" fontId="3" fillId="0" borderId="0" xfId="0" applyNumberFormat="1" applyFont="1" applyFill="1" applyAlignment="1">
      <alignment horizontal="center" vertical="center"/>
    </xf>
    <xf numFmtId="0" fontId="3" fillId="0" borderId="0" xfId="0" applyNumberFormat="1" applyFont="1" applyFill="1" applyAlignment="1">
      <alignment vertical="center" wrapText="1"/>
    </xf>
    <xf numFmtId="0" fontId="3" fillId="0" borderId="0" xfId="0" applyNumberFormat="1" applyFont="1" applyFill="1" applyAlignment="1">
      <alignment vertical="center"/>
    </xf>
    <xf numFmtId="2" fontId="3" fillId="0" borderId="0" xfId="0" applyNumberFormat="1" applyFont="1" applyFill="1" applyAlignment="1">
      <alignment vertical="center"/>
    </xf>
    <xf numFmtId="2" fontId="3" fillId="0" borderId="0" xfId="0" applyNumberFormat="1" applyFont="1" applyFill="1"/>
    <xf numFmtId="0" fontId="12" fillId="0" borderId="0" xfId="0" applyNumberFormat="1" applyFont="1" applyFill="1"/>
    <xf numFmtId="0" fontId="12" fillId="0" borderId="0" xfId="0" applyNumberFormat="1" applyFont="1" applyFill="1" applyAlignment="1">
      <alignment vertical="center" wrapText="1"/>
    </xf>
    <xf numFmtId="2" fontId="5" fillId="0" borderId="0" xfId="0" applyNumberFormat="1" applyFont="1" applyFill="1" applyAlignment="1">
      <alignment vertical="center"/>
    </xf>
    <xf numFmtId="0" fontId="5" fillId="0" borderId="0" xfId="0" applyNumberFormat="1" applyFont="1" applyFill="1"/>
    <xf numFmtId="2" fontId="5" fillId="0" borderId="0" xfId="0" applyNumberFormat="1" applyFont="1" applyFill="1"/>
    <xf numFmtId="0" fontId="13" fillId="3"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6" fillId="0" borderId="0" xfId="0" applyNumberFormat="1" applyFont="1" applyFill="1" applyAlignment="1">
      <alignment vertical="center" wrapText="1"/>
    </xf>
    <xf numFmtId="2" fontId="16" fillId="0" borderId="0" xfId="0" applyNumberFormat="1" applyFont="1" applyFill="1" applyAlignment="1">
      <alignment vertical="center"/>
    </xf>
    <xf numFmtId="0" fontId="16" fillId="0" borderId="0" xfId="0" applyNumberFormat="1" applyFont="1" applyFill="1"/>
    <xf numFmtId="2" fontId="16" fillId="0" borderId="0" xfId="0" applyNumberFormat="1" applyFont="1" applyFill="1"/>
    <xf numFmtId="0"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left" vertical="center" wrapText="1"/>
    </xf>
    <xf numFmtId="0" fontId="10" fillId="0" borderId="1" xfId="2"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2" applyFont="1" applyFill="1" applyBorder="1" applyAlignment="1">
      <alignment horizontal="center" vertical="center"/>
    </xf>
    <xf numFmtId="0" fontId="10" fillId="0" borderId="1" xfId="0" applyFont="1" applyFill="1" applyBorder="1" applyAlignment="1">
      <alignment horizontal="center" vertical="center"/>
    </xf>
    <xf numFmtId="0" fontId="10" fillId="0" borderId="5" xfId="0" applyNumberFormat="1" applyFont="1" applyFill="1" applyBorder="1" applyAlignment="1">
      <alignment horizontal="left" vertical="center" wrapText="1"/>
    </xf>
    <xf numFmtId="0" fontId="10" fillId="0" borderId="5" xfId="2" applyNumberFormat="1" applyFont="1" applyFill="1" applyBorder="1" applyAlignment="1">
      <alignment horizontal="center" vertical="center" wrapText="1"/>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5" xfId="0" applyNumberFormat="1" applyFont="1" applyFill="1" applyBorder="1" applyAlignment="1">
      <alignment horizontal="center" vertical="center"/>
    </xf>
    <xf numFmtId="0" fontId="10" fillId="0" borderId="1" xfId="0" applyNumberFormat="1" applyFont="1" applyFill="1" applyBorder="1" applyAlignment="1">
      <alignment horizontal="left" vertical="center"/>
    </xf>
    <xf numFmtId="0" fontId="9" fillId="0" borderId="1" xfId="0" applyNumberFormat="1" applyFont="1" applyFill="1" applyBorder="1" applyAlignment="1">
      <alignment horizontal="center" vertical="center"/>
    </xf>
    <xf numFmtId="2" fontId="3" fillId="0" borderId="0" xfId="0" applyNumberFormat="1" applyFont="1" applyFill="1" applyAlignment="1">
      <alignment horizontal="center" vertical="center"/>
    </xf>
    <xf numFmtId="0" fontId="9" fillId="0" borderId="1" xfId="2"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xf>
    <xf numFmtId="0" fontId="10" fillId="0" borderId="1" xfId="4" applyFont="1" applyFill="1" applyBorder="1" applyAlignment="1">
      <alignment horizontal="center" vertical="center" wrapText="1"/>
    </xf>
    <xf numFmtId="0" fontId="10" fillId="2" borderId="1" xfId="4" applyFont="1" applyFill="1" applyBorder="1" applyAlignment="1">
      <alignment horizontal="center" vertical="center" wrapText="1"/>
    </xf>
    <xf numFmtId="0" fontId="10" fillId="0" borderId="5"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8" fillId="0" borderId="1" xfId="0" applyFont="1" applyBorder="1" applyAlignment="1">
      <alignment horizontal="left" vertical="center" wrapText="1"/>
    </xf>
    <xf numFmtId="0" fontId="20" fillId="0" borderId="7" xfId="0" applyFont="1" applyBorder="1" applyAlignment="1">
      <alignment horizontal="center" vertical="center"/>
    </xf>
    <xf numFmtId="164" fontId="8" fillId="0" borderId="7" xfId="1" applyNumberFormat="1" applyFont="1" applyFill="1" applyBorder="1" applyAlignment="1">
      <alignment horizontal="center" vertical="center" wrapText="1"/>
    </xf>
    <xf numFmtId="9" fontId="8" fillId="0" borderId="7" xfId="1" applyNumberFormat="1" applyFont="1" applyFill="1" applyBorder="1" applyAlignment="1">
      <alignment horizontal="center" vertical="center" wrapText="1"/>
    </xf>
    <xf numFmtId="0" fontId="20" fillId="0" borderId="1" xfId="0" applyFont="1" applyBorder="1" applyAlignment="1">
      <alignment horizontal="center" vertical="center"/>
    </xf>
    <xf numFmtId="164" fontId="8" fillId="0" borderId="1" xfId="1" applyNumberFormat="1" applyFont="1" applyFill="1" applyBorder="1" applyAlignment="1">
      <alignment horizontal="center" vertical="center" wrapText="1"/>
    </xf>
    <xf numFmtId="9" fontId="8" fillId="0" borderId="1" xfId="1" applyNumberFormat="1" applyFont="1" applyFill="1" applyBorder="1" applyAlignment="1">
      <alignment horizontal="center" vertical="center" wrapText="1"/>
    </xf>
    <xf numFmtId="164" fontId="20" fillId="0" borderId="5" xfId="0" applyNumberFormat="1" applyFont="1" applyFill="1" applyBorder="1" applyAlignment="1">
      <alignment horizontal="center" vertical="center"/>
    </xf>
    <xf numFmtId="0" fontId="10" fillId="0" borderId="5" xfId="1" applyFont="1" applyFill="1" applyBorder="1" applyAlignment="1">
      <alignment horizontal="center" vertical="center" wrapText="1"/>
    </xf>
    <xf numFmtId="164" fontId="20" fillId="5" borderId="5" xfId="0" applyNumberFormat="1" applyFont="1" applyFill="1" applyBorder="1" applyAlignment="1">
      <alignment horizontal="center" vertical="center"/>
    </xf>
    <xf numFmtId="0" fontId="10" fillId="5" borderId="5" xfId="1" applyFont="1" applyFill="1" applyBorder="1" applyAlignment="1">
      <alignment horizontal="center" vertical="center" wrapText="1"/>
    </xf>
    <xf numFmtId="9" fontId="8" fillId="0" borderId="1" xfId="1" applyNumberFormat="1" applyFont="1" applyFill="1" applyBorder="1" applyAlignment="1">
      <alignment horizontal="left" vertical="center" wrapText="1"/>
    </xf>
    <xf numFmtId="2" fontId="3" fillId="0" borderId="0" xfId="0" applyNumberFormat="1" applyFont="1" applyFill="1" applyAlignment="1">
      <alignment horizontal="left"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9" fontId="8" fillId="0" borderId="7" xfId="1" applyNumberFormat="1" applyFont="1" applyFill="1" applyBorder="1" applyAlignment="1">
      <alignment horizontal="left" vertical="center" wrapText="1"/>
    </xf>
    <xf numFmtId="0" fontId="3" fillId="0" borderId="0" xfId="0" applyNumberFormat="1" applyFont="1" applyFill="1" applyAlignment="1">
      <alignment horizontal="left" vertical="center"/>
    </xf>
    <xf numFmtId="0" fontId="11" fillId="0" borderId="10" xfId="0" applyFont="1" applyFill="1" applyBorder="1" applyAlignment="1">
      <alignment horizontal="center" vertical="center" wrapText="1"/>
    </xf>
    <xf numFmtId="0" fontId="6" fillId="0" borderId="0" xfId="0" applyNumberFormat="1" applyFont="1" applyFill="1" applyBorder="1" applyAlignment="1">
      <alignment horizontal="left" vertical="top" wrapText="1"/>
    </xf>
    <xf numFmtId="0" fontId="23" fillId="0" borderId="0" xfId="0" applyFont="1" applyAlignment="1">
      <alignment horizontal="left" wrapText="1"/>
    </xf>
    <xf numFmtId="0" fontId="3" fillId="0" borderId="0" xfId="0" applyNumberFormat="1" applyFont="1" applyFill="1" applyAlignment="1">
      <alignment horizontal="right" vertical="center"/>
    </xf>
    <xf numFmtId="0" fontId="5" fillId="0" borderId="0" xfId="0" applyNumberFormat="1" applyFont="1" applyFill="1" applyAlignment="1">
      <alignment horizontal="center"/>
    </xf>
    <xf numFmtId="0" fontId="14" fillId="0" borderId="2" xfId="0" applyNumberFormat="1" applyFont="1" applyFill="1" applyBorder="1" applyAlignment="1">
      <alignment horizontal="right" vertical="center"/>
    </xf>
    <xf numFmtId="0" fontId="14" fillId="0" borderId="3" xfId="0" applyNumberFormat="1" applyFont="1" applyFill="1" applyBorder="1" applyAlignment="1">
      <alignment horizontal="right" vertical="center"/>
    </xf>
    <xf numFmtId="0" fontId="14" fillId="0" borderId="4" xfId="0" applyNumberFormat="1" applyFont="1" applyFill="1" applyBorder="1" applyAlignment="1">
      <alignment horizontal="right"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15" fillId="4" borderId="2" xfId="0" applyNumberFormat="1" applyFont="1" applyFill="1" applyBorder="1" applyAlignment="1">
      <alignment horizontal="center" vertical="center"/>
    </xf>
    <xf numFmtId="0" fontId="15" fillId="4" borderId="3" xfId="0" applyNumberFormat="1" applyFont="1" applyFill="1" applyBorder="1" applyAlignment="1">
      <alignment horizontal="center" vertical="center"/>
    </xf>
    <xf numFmtId="0" fontId="5" fillId="4" borderId="2" xfId="0" applyNumberFormat="1" applyFont="1" applyFill="1" applyBorder="1" applyAlignment="1">
      <alignment horizontal="center" vertical="center"/>
    </xf>
    <xf numFmtId="0" fontId="5" fillId="4" borderId="3" xfId="0" applyNumberFormat="1" applyFont="1" applyFill="1" applyBorder="1" applyAlignment="1">
      <alignment horizontal="center" vertical="center"/>
    </xf>
    <xf numFmtId="0" fontId="5" fillId="4" borderId="2" xfId="0" applyNumberFormat="1"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0" fontId="13" fillId="3" borderId="5" xfId="0" applyNumberFormat="1" applyFont="1" applyFill="1" applyBorder="1" applyAlignment="1">
      <alignment horizontal="center" vertical="center" wrapText="1"/>
    </xf>
    <xf numFmtId="0" fontId="13" fillId="3" borderId="7" xfId="0" applyNumberFormat="1" applyFont="1" applyFill="1" applyBorder="1" applyAlignment="1">
      <alignment horizontal="center" vertical="center" wrapText="1"/>
    </xf>
    <xf numFmtId="0" fontId="3" fillId="0" borderId="6" xfId="0" applyNumberFormat="1" applyFont="1" applyFill="1" applyBorder="1" applyAlignment="1">
      <alignment horizontal="left" vertical="top" wrapText="1"/>
    </xf>
    <xf numFmtId="0" fontId="11" fillId="5" borderId="11" xfId="0" applyFont="1" applyFill="1" applyBorder="1" applyAlignment="1">
      <alignment horizontal="right" vertical="center" wrapText="1"/>
    </xf>
    <xf numFmtId="0" fontId="11" fillId="5" borderId="12" xfId="0" applyFont="1" applyFill="1" applyBorder="1" applyAlignment="1">
      <alignment horizontal="right" vertical="center" wrapText="1"/>
    </xf>
    <xf numFmtId="0" fontId="11" fillId="5" borderId="13" xfId="0" applyFont="1" applyFill="1" applyBorder="1" applyAlignment="1">
      <alignment horizontal="right" vertical="center" wrapText="1"/>
    </xf>
    <xf numFmtId="0" fontId="14" fillId="0" borderId="9" xfId="0" applyNumberFormat="1" applyFont="1" applyFill="1" applyBorder="1" applyAlignment="1">
      <alignment horizontal="right" vertical="center"/>
    </xf>
    <xf numFmtId="0" fontId="14" fillId="0" borderId="6" xfId="0" applyNumberFormat="1" applyFont="1" applyFill="1" applyBorder="1" applyAlignment="1">
      <alignment horizontal="right" vertical="center"/>
    </xf>
    <xf numFmtId="0" fontId="14" fillId="0" borderId="8" xfId="0" applyNumberFormat="1" applyFont="1" applyFill="1" applyBorder="1" applyAlignment="1">
      <alignment horizontal="right" vertical="center"/>
    </xf>
    <xf numFmtId="0" fontId="13" fillId="3" borderId="2" xfId="0" applyNumberFormat="1" applyFont="1" applyFill="1" applyBorder="1" applyAlignment="1">
      <alignment horizontal="center" vertical="center" wrapText="1"/>
    </xf>
    <xf numFmtId="0" fontId="13" fillId="3" borderId="4" xfId="0" applyNumberFormat="1" applyFont="1" applyFill="1" applyBorder="1" applyAlignment="1">
      <alignment horizontal="center" vertical="center" wrapText="1"/>
    </xf>
  </cellXfs>
  <cellStyles count="5">
    <cellStyle name="Normalny" xfId="0" builtinId="0"/>
    <cellStyle name="Normalny 2" xfId="4"/>
    <cellStyle name="Normalny 2 2" xfId="1"/>
    <cellStyle name="Normalny 2 2 2" xfId="3"/>
    <cellStyle name="Normalny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abSelected="1" view="pageBreakPreview" zoomScale="80" zoomScaleNormal="80" zoomScaleSheetLayoutView="80" workbookViewId="0">
      <selection activeCell="J16" sqref="J16"/>
    </sheetView>
  </sheetViews>
  <sheetFormatPr defaultRowHeight="15"/>
  <cols>
    <col min="1" max="1" width="6.75" style="1" customWidth="1"/>
    <col min="2" max="2" width="46.5" style="2" customWidth="1"/>
    <col min="3" max="3" width="6.875" style="3" customWidth="1"/>
    <col min="4" max="4" width="15.625" style="3" customWidth="1"/>
    <col min="5" max="5" width="22.125" style="3" customWidth="1"/>
    <col min="6" max="6" width="13" style="3" customWidth="1"/>
    <col min="7" max="7" width="10.25" style="3" customWidth="1"/>
    <col min="8" max="8" width="8.5" style="3" customWidth="1"/>
    <col min="9" max="9" width="11.625" style="3" customWidth="1"/>
    <col min="10" max="10" width="17.375" style="3" customWidth="1"/>
    <col min="11" max="11" width="7.875" style="3" customWidth="1"/>
    <col min="12" max="12" width="17.5" style="3" customWidth="1"/>
    <col min="13" max="13" width="0.375" style="2" customWidth="1"/>
    <col min="14" max="20" width="9" style="2"/>
    <col min="21" max="21" width="10.25" style="2" bestFit="1" customWidth="1"/>
    <col min="22" max="16384" width="9" style="2"/>
  </cols>
  <sheetData>
    <row r="1" spans="1:22" ht="25.5" customHeight="1">
      <c r="A1" s="64" t="s">
        <v>58</v>
      </c>
      <c r="B1" s="64"/>
      <c r="C1" s="64"/>
      <c r="D1" s="64"/>
      <c r="E1" s="64"/>
      <c r="F1" s="64"/>
      <c r="G1" s="64"/>
      <c r="H1" s="64"/>
      <c r="I1" s="64"/>
      <c r="J1" s="64"/>
      <c r="K1" s="64"/>
      <c r="L1" s="64"/>
      <c r="M1" s="64"/>
    </row>
    <row r="3" spans="1:22" ht="18.75">
      <c r="A3" s="65" t="s">
        <v>19</v>
      </c>
      <c r="B3" s="65"/>
      <c r="C3" s="65"/>
      <c r="D3" s="65"/>
      <c r="E3" s="65"/>
      <c r="F3" s="65"/>
      <c r="G3" s="65"/>
      <c r="H3" s="65"/>
      <c r="I3" s="65"/>
      <c r="J3" s="65"/>
      <c r="K3" s="65"/>
      <c r="L3" s="65"/>
    </row>
    <row r="5" spans="1:22" ht="49.5" customHeight="1">
      <c r="A5" s="71" t="s">
        <v>15</v>
      </c>
      <c r="B5" s="71"/>
      <c r="C5" s="71"/>
      <c r="D5" s="71"/>
      <c r="E5" s="71"/>
      <c r="F5" s="71"/>
      <c r="G5" s="71"/>
      <c r="H5" s="71"/>
      <c r="I5" s="71"/>
      <c r="J5" s="71"/>
      <c r="K5" s="71"/>
      <c r="L5" s="71"/>
    </row>
    <row r="6" spans="1:22" ht="49.5" customHeight="1">
      <c r="A6" s="69" t="s">
        <v>20</v>
      </c>
      <c r="B6" s="70"/>
      <c r="C6" s="70"/>
      <c r="D6" s="70"/>
      <c r="E6" s="70"/>
      <c r="F6" s="70"/>
      <c r="G6" s="70"/>
      <c r="H6" s="70"/>
      <c r="I6" s="70"/>
      <c r="J6" s="70"/>
      <c r="K6" s="70"/>
      <c r="L6" s="70"/>
    </row>
    <row r="7" spans="1:22" s="8" customFormat="1" ht="60.75" customHeight="1">
      <c r="A7" s="78" t="s">
        <v>2</v>
      </c>
      <c r="B7" s="78" t="s">
        <v>3</v>
      </c>
      <c r="C7" s="78" t="s">
        <v>5</v>
      </c>
      <c r="D7" s="78" t="s">
        <v>4</v>
      </c>
      <c r="E7" s="79" t="s">
        <v>17</v>
      </c>
      <c r="F7" s="78" t="s">
        <v>28</v>
      </c>
      <c r="G7" s="88" t="s">
        <v>60</v>
      </c>
      <c r="H7" s="89"/>
      <c r="I7" s="78" t="s">
        <v>63</v>
      </c>
      <c r="J7" s="78" t="s">
        <v>61</v>
      </c>
      <c r="K7" s="78" t="s">
        <v>18</v>
      </c>
      <c r="L7" s="78" t="s">
        <v>62</v>
      </c>
    </row>
    <row r="8" spans="1:22" s="9" customFormat="1" ht="58.5" customHeight="1">
      <c r="A8" s="78"/>
      <c r="B8" s="78"/>
      <c r="C8" s="78"/>
      <c r="D8" s="78"/>
      <c r="E8" s="80"/>
      <c r="F8" s="78"/>
      <c r="G8" s="13" t="s">
        <v>7</v>
      </c>
      <c r="H8" s="13" t="s">
        <v>11</v>
      </c>
      <c r="I8" s="78"/>
      <c r="J8" s="78"/>
      <c r="K8" s="78"/>
      <c r="L8" s="78"/>
    </row>
    <row r="9" spans="1:22" s="4" customFormat="1" ht="21.75" customHeight="1">
      <c r="A9" s="14">
        <v>1</v>
      </c>
      <c r="B9" s="14">
        <v>2</v>
      </c>
      <c r="C9" s="14">
        <v>3</v>
      </c>
      <c r="D9" s="14">
        <v>4</v>
      </c>
      <c r="E9" s="14">
        <v>5</v>
      </c>
      <c r="F9" s="14">
        <v>6</v>
      </c>
      <c r="G9" s="14">
        <v>7</v>
      </c>
      <c r="H9" s="14">
        <v>8</v>
      </c>
      <c r="I9" s="14">
        <v>9</v>
      </c>
      <c r="J9" s="14">
        <v>10</v>
      </c>
      <c r="K9" s="14">
        <v>11</v>
      </c>
      <c r="L9" s="14">
        <v>12</v>
      </c>
    </row>
    <row r="10" spans="1:22" s="15" customFormat="1" ht="39.950000000000003" customHeight="1">
      <c r="A10" s="76" t="s">
        <v>21</v>
      </c>
      <c r="B10" s="77"/>
      <c r="C10" s="77"/>
      <c r="D10" s="77"/>
      <c r="E10" s="77"/>
      <c r="F10" s="77"/>
      <c r="G10" s="77"/>
      <c r="H10" s="77"/>
      <c r="I10" s="77"/>
      <c r="J10" s="77"/>
      <c r="K10" s="77"/>
      <c r="L10" s="77"/>
    </row>
    <row r="11" spans="1:22" s="3" customFormat="1" ht="45" customHeight="1">
      <c r="A11" s="19">
        <v>1</v>
      </c>
      <c r="B11" s="20" t="s">
        <v>39</v>
      </c>
      <c r="C11" s="21" t="s">
        <v>13</v>
      </c>
      <c r="D11" s="22" t="s">
        <v>25</v>
      </c>
      <c r="E11" s="22"/>
      <c r="F11" s="25">
        <v>100</v>
      </c>
      <c r="G11" s="25">
        <v>100</v>
      </c>
      <c r="H11" s="25">
        <v>0</v>
      </c>
      <c r="I11" s="45"/>
      <c r="J11" s="46">
        <f>F11*I11</f>
        <v>0</v>
      </c>
      <c r="K11" s="47"/>
      <c r="L11" s="46">
        <f>J11+ROUND(J11*K11,2)</f>
        <v>0</v>
      </c>
      <c r="M11" s="37"/>
      <c r="Q11" s="37"/>
      <c r="S11" s="37"/>
      <c r="T11" s="37"/>
      <c r="U11" s="37"/>
      <c r="V11" s="37"/>
    </row>
    <row r="12" spans="1:22" s="3" customFormat="1" ht="30" customHeight="1">
      <c r="A12" s="23">
        <v>2</v>
      </c>
      <c r="B12" s="24" t="s">
        <v>40</v>
      </c>
      <c r="C12" s="25" t="s">
        <v>6</v>
      </c>
      <c r="D12" s="25" t="s">
        <v>26</v>
      </c>
      <c r="E12" s="26"/>
      <c r="F12" s="25">
        <v>20</v>
      </c>
      <c r="G12" s="25">
        <v>20</v>
      </c>
      <c r="H12" s="25">
        <v>0</v>
      </c>
      <c r="I12" s="48"/>
      <c r="J12" s="49">
        <f>F12*I12</f>
        <v>0</v>
      </c>
      <c r="K12" s="50"/>
      <c r="L12" s="49">
        <f t="shared" ref="L12:L13" si="0">J12+ROUND(J12*K12,2)</f>
        <v>0</v>
      </c>
      <c r="M12" s="37"/>
      <c r="Q12" s="37"/>
      <c r="S12" s="37"/>
      <c r="T12" s="37"/>
      <c r="U12" s="37"/>
      <c r="V12" s="37"/>
    </row>
    <row r="13" spans="1:22" s="3" customFormat="1" ht="30" customHeight="1">
      <c r="A13" s="23">
        <v>3</v>
      </c>
      <c r="B13" s="39" t="s">
        <v>41</v>
      </c>
      <c r="C13" s="36" t="s">
        <v>6</v>
      </c>
      <c r="D13" s="36" t="s">
        <v>27</v>
      </c>
      <c r="E13" s="26"/>
      <c r="F13" s="36">
        <v>10</v>
      </c>
      <c r="G13" s="36">
        <v>10</v>
      </c>
      <c r="H13" s="38">
        <v>0</v>
      </c>
      <c r="I13" s="48"/>
      <c r="J13" s="49">
        <f>F13*I13</f>
        <v>0</v>
      </c>
      <c r="K13" s="50"/>
      <c r="L13" s="49">
        <f t="shared" si="0"/>
        <v>0</v>
      </c>
      <c r="M13" s="37"/>
      <c r="Q13" s="37"/>
      <c r="S13" s="37"/>
      <c r="T13" s="37"/>
      <c r="U13" s="37"/>
      <c r="V13" s="37"/>
    </row>
    <row r="14" spans="1:22" ht="15.75">
      <c r="A14" s="66" t="s">
        <v>9</v>
      </c>
      <c r="B14" s="67"/>
      <c r="C14" s="67"/>
      <c r="D14" s="67"/>
      <c r="E14" s="67"/>
      <c r="F14" s="67"/>
      <c r="G14" s="67"/>
      <c r="H14" s="67"/>
      <c r="I14" s="68"/>
      <c r="J14" s="51">
        <f>SUM(J11:J13)</f>
        <v>0</v>
      </c>
      <c r="K14" s="52" t="s">
        <v>54</v>
      </c>
      <c r="L14" s="51">
        <f>SUM(L11:L13)</f>
        <v>0</v>
      </c>
      <c r="M14" s="6"/>
      <c r="Q14" s="7"/>
      <c r="S14" s="7"/>
      <c r="T14" s="7"/>
      <c r="U14" s="7"/>
      <c r="V14" s="7"/>
    </row>
    <row r="15" spans="1:22" s="17" customFormat="1" ht="39.950000000000003" customHeight="1">
      <c r="A15" s="74" t="s">
        <v>22</v>
      </c>
      <c r="B15" s="75"/>
      <c r="C15" s="75"/>
      <c r="D15" s="75"/>
      <c r="E15" s="75"/>
      <c r="F15" s="75"/>
      <c r="G15" s="75"/>
      <c r="H15" s="75"/>
      <c r="I15" s="75"/>
      <c r="J15" s="75"/>
      <c r="K15" s="75"/>
      <c r="L15" s="75"/>
      <c r="M15" s="16"/>
      <c r="Q15" s="18"/>
      <c r="S15" s="18"/>
      <c r="T15" s="18"/>
      <c r="U15" s="18"/>
      <c r="V15" s="18"/>
    </row>
    <row r="16" spans="1:22" ht="30" customHeight="1">
      <c r="A16" s="19">
        <v>1</v>
      </c>
      <c r="B16" s="27" t="s">
        <v>42</v>
      </c>
      <c r="C16" s="28" t="s">
        <v>6</v>
      </c>
      <c r="D16" s="29" t="s">
        <v>29</v>
      </c>
      <c r="E16" s="29"/>
      <c r="F16" s="36">
        <f t="shared" ref="F16:F24" si="1">G16+H16</f>
        <v>1200</v>
      </c>
      <c r="G16" s="40">
        <v>0</v>
      </c>
      <c r="H16" s="41">
        <v>1200</v>
      </c>
      <c r="I16" s="45"/>
      <c r="J16" s="46">
        <f>F16*I16</f>
        <v>0</v>
      </c>
      <c r="K16" s="47"/>
      <c r="L16" s="46">
        <f>J16+ROUND(J16*K16,2)</f>
        <v>0</v>
      </c>
      <c r="M16" s="6"/>
      <c r="Q16" s="7"/>
      <c r="S16" s="7"/>
      <c r="T16" s="7"/>
      <c r="U16" s="7"/>
      <c r="V16" s="7"/>
    </row>
    <row r="17" spans="1:22" ht="30" customHeight="1">
      <c r="A17" s="19">
        <v>2</v>
      </c>
      <c r="B17" s="20" t="s">
        <v>43</v>
      </c>
      <c r="C17" s="21" t="s">
        <v>13</v>
      </c>
      <c r="D17" s="19" t="s">
        <v>0</v>
      </c>
      <c r="E17" s="19"/>
      <c r="F17" s="36">
        <f t="shared" si="1"/>
        <v>50</v>
      </c>
      <c r="G17" s="40">
        <v>0</v>
      </c>
      <c r="H17" s="41">
        <v>50</v>
      </c>
      <c r="I17" s="48"/>
      <c r="J17" s="49">
        <f>F17*I17</f>
        <v>0</v>
      </c>
      <c r="K17" s="50"/>
      <c r="L17" s="49">
        <f t="shared" ref="L17:L19" si="2">J17+ROUND(J17*K17,2)</f>
        <v>0</v>
      </c>
      <c r="M17" s="6"/>
      <c r="Q17" s="7"/>
      <c r="S17" s="7"/>
      <c r="T17" s="7"/>
      <c r="U17" s="7"/>
      <c r="V17" s="7"/>
    </row>
    <row r="18" spans="1:22" ht="45" customHeight="1">
      <c r="A18" s="19">
        <v>3</v>
      </c>
      <c r="B18" s="20" t="s">
        <v>44</v>
      </c>
      <c r="C18" s="21" t="s">
        <v>13</v>
      </c>
      <c r="D18" s="22" t="s">
        <v>16</v>
      </c>
      <c r="E18" s="19"/>
      <c r="F18" s="36">
        <f t="shared" si="1"/>
        <v>850</v>
      </c>
      <c r="G18" s="40">
        <v>600</v>
      </c>
      <c r="H18" s="41">
        <v>250</v>
      </c>
      <c r="I18" s="48"/>
      <c r="J18" s="49">
        <f>F18*I18</f>
        <v>0</v>
      </c>
      <c r="K18" s="50"/>
      <c r="L18" s="49">
        <f t="shared" si="2"/>
        <v>0</v>
      </c>
      <c r="M18" s="6"/>
      <c r="Q18" s="7"/>
      <c r="S18" s="7"/>
      <c r="T18" s="7"/>
      <c r="U18" s="7"/>
      <c r="V18" s="7"/>
    </row>
    <row r="19" spans="1:22" ht="45" customHeight="1">
      <c r="A19" s="19">
        <v>4</v>
      </c>
      <c r="B19" s="20" t="s">
        <v>45</v>
      </c>
      <c r="C19" s="21" t="s">
        <v>8</v>
      </c>
      <c r="D19" s="19" t="s">
        <v>1</v>
      </c>
      <c r="E19" s="19"/>
      <c r="F19" s="36">
        <f t="shared" si="1"/>
        <v>50</v>
      </c>
      <c r="G19" s="40">
        <v>50</v>
      </c>
      <c r="H19" s="41">
        <v>0</v>
      </c>
      <c r="I19" s="45"/>
      <c r="J19" s="46">
        <f>F19*I19</f>
        <v>0</v>
      </c>
      <c r="K19" s="47"/>
      <c r="L19" s="46">
        <f t="shared" si="2"/>
        <v>0</v>
      </c>
      <c r="M19" s="6"/>
      <c r="Q19" s="7"/>
      <c r="S19" s="7"/>
      <c r="T19" s="7"/>
      <c r="U19" s="7"/>
      <c r="V19" s="7"/>
    </row>
    <row r="20" spans="1:22" ht="30" customHeight="1">
      <c r="A20" s="19">
        <v>5</v>
      </c>
      <c r="B20" s="30" t="s">
        <v>46</v>
      </c>
      <c r="C20" s="31" t="s">
        <v>6</v>
      </c>
      <c r="D20" s="32" t="s">
        <v>30</v>
      </c>
      <c r="E20" s="19"/>
      <c r="F20" s="36">
        <f t="shared" si="1"/>
        <v>4000</v>
      </c>
      <c r="G20" s="42">
        <v>4000</v>
      </c>
      <c r="H20" s="43">
        <v>0</v>
      </c>
      <c r="I20" s="45"/>
      <c r="J20" s="49">
        <f>F20*I20</f>
        <v>0</v>
      </c>
      <c r="K20" s="50"/>
      <c r="L20" s="49">
        <f t="shared" ref="L20:L24" si="3">J20+ROUND(J20*K20,2)</f>
        <v>0</v>
      </c>
      <c r="M20" s="6"/>
      <c r="Q20" s="7"/>
      <c r="S20" s="7"/>
      <c r="T20" s="7"/>
      <c r="U20" s="7"/>
      <c r="V20" s="7"/>
    </row>
    <row r="21" spans="1:22" ht="45" customHeight="1">
      <c r="A21" s="19">
        <v>6</v>
      </c>
      <c r="B21" s="30" t="s">
        <v>47</v>
      </c>
      <c r="C21" s="31" t="s">
        <v>6</v>
      </c>
      <c r="D21" s="33" t="s">
        <v>31</v>
      </c>
      <c r="E21" s="22"/>
      <c r="F21" s="36">
        <f t="shared" si="1"/>
        <v>200</v>
      </c>
      <c r="G21" s="42">
        <v>200</v>
      </c>
      <c r="H21" s="43">
        <v>0</v>
      </c>
      <c r="I21" s="48"/>
      <c r="J21" s="49">
        <f>F21*I21</f>
        <v>0</v>
      </c>
      <c r="K21" s="50"/>
      <c r="L21" s="49">
        <f t="shared" si="3"/>
        <v>0</v>
      </c>
      <c r="M21" s="6"/>
      <c r="Q21" s="7"/>
      <c r="S21" s="7"/>
      <c r="T21" s="7"/>
      <c r="U21" s="7"/>
      <c r="V21" s="7"/>
    </row>
    <row r="22" spans="1:22" ht="45" customHeight="1">
      <c r="A22" s="19">
        <v>7</v>
      </c>
      <c r="B22" s="30" t="s">
        <v>48</v>
      </c>
      <c r="C22" s="31" t="s">
        <v>6</v>
      </c>
      <c r="D22" s="34" t="s">
        <v>32</v>
      </c>
      <c r="E22" s="19"/>
      <c r="F22" s="36">
        <f t="shared" si="1"/>
        <v>1000</v>
      </c>
      <c r="G22" s="42">
        <v>0</v>
      </c>
      <c r="H22" s="43">
        <v>1000</v>
      </c>
      <c r="I22" s="48"/>
      <c r="J22" s="46">
        <f>F22*I22</f>
        <v>0</v>
      </c>
      <c r="K22" s="47"/>
      <c r="L22" s="46">
        <f t="shared" si="3"/>
        <v>0</v>
      </c>
      <c r="M22" s="6"/>
      <c r="Q22" s="7"/>
      <c r="S22" s="7"/>
      <c r="T22" s="7"/>
      <c r="U22" s="7"/>
      <c r="V22" s="7"/>
    </row>
    <row r="23" spans="1:22" ht="45" customHeight="1">
      <c r="A23" s="19">
        <v>8</v>
      </c>
      <c r="B23" s="30" t="s">
        <v>49</v>
      </c>
      <c r="C23" s="31" t="s">
        <v>6</v>
      </c>
      <c r="D23" s="19" t="s">
        <v>33</v>
      </c>
      <c r="E23" s="34"/>
      <c r="F23" s="36">
        <f t="shared" si="1"/>
        <v>50</v>
      </c>
      <c r="G23" s="42">
        <v>50</v>
      </c>
      <c r="H23" s="43">
        <v>0</v>
      </c>
      <c r="I23" s="45"/>
      <c r="J23" s="49">
        <f>F23*I23</f>
        <v>0</v>
      </c>
      <c r="K23" s="50"/>
      <c r="L23" s="49">
        <f t="shared" si="3"/>
        <v>0</v>
      </c>
      <c r="M23" s="6"/>
      <c r="Q23" s="7"/>
      <c r="S23" s="7"/>
      <c r="T23" s="7"/>
      <c r="U23" s="7"/>
      <c r="V23" s="7"/>
    </row>
    <row r="24" spans="1:22" ht="30" customHeight="1">
      <c r="A24" s="19">
        <v>9</v>
      </c>
      <c r="B24" s="35" t="s">
        <v>50</v>
      </c>
      <c r="C24" s="31" t="s">
        <v>6</v>
      </c>
      <c r="D24" s="19" t="s">
        <v>34</v>
      </c>
      <c r="E24" s="34"/>
      <c r="F24" s="36">
        <f t="shared" si="1"/>
        <v>20</v>
      </c>
      <c r="G24" s="42">
        <v>0</v>
      </c>
      <c r="H24" s="43">
        <v>20</v>
      </c>
      <c r="I24" s="45"/>
      <c r="J24" s="49">
        <f>F24*I24</f>
        <v>0</v>
      </c>
      <c r="K24" s="50"/>
      <c r="L24" s="49">
        <f t="shared" si="3"/>
        <v>0</v>
      </c>
      <c r="M24" s="6"/>
      <c r="Q24" s="7"/>
      <c r="S24" s="7"/>
      <c r="T24" s="7"/>
      <c r="U24" s="7"/>
      <c r="V24" s="7"/>
    </row>
    <row r="25" spans="1:22" s="11" customFormat="1" ht="18.75">
      <c r="A25" s="66" t="s">
        <v>10</v>
      </c>
      <c r="B25" s="67"/>
      <c r="C25" s="67"/>
      <c r="D25" s="67"/>
      <c r="E25" s="67"/>
      <c r="F25" s="67"/>
      <c r="G25" s="67"/>
      <c r="H25" s="67"/>
      <c r="I25" s="68"/>
      <c r="J25" s="51">
        <f>SUM(J16:J24)</f>
        <v>0</v>
      </c>
      <c r="K25" s="52" t="s">
        <v>54</v>
      </c>
      <c r="L25" s="51">
        <f>SUM(L16:L24)</f>
        <v>0</v>
      </c>
      <c r="M25" s="10"/>
      <c r="Q25" s="12"/>
      <c r="S25" s="12"/>
      <c r="T25" s="12"/>
      <c r="U25" s="12"/>
      <c r="V25" s="12"/>
    </row>
    <row r="26" spans="1:22" s="17" customFormat="1" ht="39.950000000000003" customHeight="1">
      <c r="A26" s="72" t="s">
        <v>23</v>
      </c>
      <c r="B26" s="73"/>
      <c r="C26" s="73"/>
      <c r="D26" s="73"/>
      <c r="E26" s="73"/>
      <c r="F26" s="73"/>
      <c r="G26" s="73"/>
      <c r="H26" s="73"/>
      <c r="I26" s="73"/>
      <c r="J26" s="73"/>
      <c r="K26" s="73"/>
      <c r="L26" s="73"/>
      <c r="M26" s="16"/>
      <c r="Q26" s="18"/>
      <c r="S26" s="18"/>
      <c r="T26" s="18"/>
      <c r="U26" s="18"/>
      <c r="V26" s="18"/>
    </row>
    <row r="27" spans="1:22" ht="30" customHeight="1">
      <c r="A27" s="19">
        <v>1</v>
      </c>
      <c r="B27" s="35" t="s">
        <v>51</v>
      </c>
      <c r="C27" s="19" t="s">
        <v>13</v>
      </c>
      <c r="D27" s="19" t="s">
        <v>14</v>
      </c>
      <c r="E27" s="19"/>
      <c r="F27" s="19">
        <v>2</v>
      </c>
      <c r="G27" s="19">
        <v>0</v>
      </c>
      <c r="H27" s="19">
        <v>2</v>
      </c>
      <c r="I27" s="45"/>
      <c r="J27" s="46">
        <f>F27*I27</f>
        <v>0</v>
      </c>
      <c r="K27" s="47"/>
      <c r="L27" s="46">
        <f>J27+ROUND(J27*K27,2)</f>
        <v>0</v>
      </c>
      <c r="M27" s="6"/>
      <c r="Q27" s="7"/>
      <c r="S27" s="7"/>
      <c r="T27" s="7"/>
      <c r="U27" s="7"/>
      <c r="V27" s="7"/>
    </row>
    <row r="28" spans="1:22" ht="45" customHeight="1">
      <c r="A28" s="19">
        <v>2</v>
      </c>
      <c r="B28" s="20" t="s">
        <v>52</v>
      </c>
      <c r="C28" s="19" t="s">
        <v>6</v>
      </c>
      <c r="D28" s="19" t="s">
        <v>35</v>
      </c>
      <c r="E28" s="19"/>
      <c r="F28" s="19">
        <v>2</v>
      </c>
      <c r="G28" s="19">
        <v>0</v>
      </c>
      <c r="H28" s="19">
        <v>2</v>
      </c>
      <c r="I28" s="48"/>
      <c r="J28" s="49">
        <f>F28*I28</f>
        <v>0</v>
      </c>
      <c r="K28" s="50"/>
      <c r="L28" s="49">
        <f>J28+ROUND(J28*K28,2)</f>
        <v>0</v>
      </c>
      <c r="M28" s="6"/>
      <c r="Q28" s="7"/>
      <c r="S28" s="7"/>
      <c r="T28" s="7"/>
      <c r="U28" s="7"/>
      <c r="V28" s="7"/>
    </row>
    <row r="29" spans="1:22" ht="24" customHeight="1">
      <c r="A29" s="66" t="s">
        <v>12</v>
      </c>
      <c r="B29" s="67"/>
      <c r="C29" s="67"/>
      <c r="D29" s="67"/>
      <c r="E29" s="67"/>
      <c r="F29" s="67"/>
      <c r="G29" s="67"/>
      <c r="H29" s="67"/>
      <c r="I29" s="68"/>
      <c r="J29" s="51">
        <f>SUM(J27:J28)</f>
        <v>0</v>
      </c>
      <c r="K29" s="52" t="s">
        <v>54</v>
      </c>
      <c r="L29" s="51">
        <f>SUM(L27:L28)</f>
        <v>0</v>
      </c>
      <c r="M29" s="6"/>
      <c r="Q29" s="7"/>
      <c r="S29" s="7"/>
      <c r="T29" s="7"/>
      <c r="U29" s="7"/>
      <c r="V29" s="7"/>
    </row>
    <row r="30" spans="1:22" s="17" customFormat="1" ht="39.950000000000003" customHeight="1">
      <c r="A30" s="72" t="s">
        <v>24</v>
      </c>
      <c r="B30" s="73"/>
      <c r="C30" s="73"/>
      <c r="D30" s="73"/>
      <c r="E30" s="73"/>
      <c r="F30" s="73"/>
      <c r="G30" s="73"/>
      <c r="H30" s="73"/>
      <c r="I30" s="73"/>
      <c r="J30" s="73"/>
      <c r="K30" s="73"/>
      <c r="L30" s="73"/>
      <c r="M30" s="16"/>
      <c r="Q30" s="18"/>
      <c r="S30" s="18"/>
      <c r="T30" s="18"/>
      <c r="U30" s="18"/>
      <c r="V30" s="18"/>
    </row>
    <row r="31" spans="1:22" ht="153" customHeight="1">
      <c r="A31" s="19">
        <v>1</v>
      </c>
      <c r="B31" s="20" t="s">
        <v>36</v>
      </c>
      <c r="C31" s="19" t="s">
        <v>6</v>
      </c>
      <c r="D31" s="19"/>
      <c r="E31" s="19"/>
      <c r="F31" s="19">
        <v>2</v>
      </c>
      <c r="G31" s="19">
        <v>0</v>
      </c>
      <c r="H31" s="19">
        <v>2</v>
      </c>
      <c r="I31" s="45"/>
      <c r="J31" s="46">
        <f>F31*I31</f>
        <v>0</v>
      </c>
      <c r="K31" s="47"/>
      <c r="L31" s="46">
        <f>J31+ROUND(J31*K31,2)</f>
        <v>0</v>
      </c>
      <c r="M31" s="6"/>
      <c r="Q31" s="7"/>
      <c r="S31" s="7"/>
      <c r="T31" s="7"/>
      <c r="U31" s="7"/>
      <c r="V31" s="7"/>
    </row>
    <row r="32" spans="1:22" s="60" customFormat="1" ht="30" customHeight="1">
      <c r="A32" s="19">
        <v>2</v>
      </c>
      <c r="B32" s="35" t="s">
        <v>37</v>
      </c>
      <c r="C32" s="35" t="s">
        <v>6</v>
      </c>
      <c r="D32" s="35"/>
      <c r="E32" s="35"/>
      <c r="F32" s="35">
        <v>2</v>
      </c>
      <c r="G32" s="35">
        <v>2</v>
      </c>
      <c r="H32" s="35">
        <v>0</v>
      </c>
      <c r="I32" s="48"/>
      <c r="J32" s="49">
        <f>F32*I32</f>
        <v>0</v>
      </c>
      <c r="K32" s="55"/>
      <c r="L32" s="49">
        <f t="shared" ref="L32:L33" si="4">J32+ROUND(J32*K32,2)</f>
        <v>0</v>
      </c>
      <c r="M32" s="56"/>
      <c r="Q32" s="56"/>
      <c r="S32" s="56"/>
      <c r="T32" s="56"/>
      <c r="U32" s="56"/>
      <c r="V32" s="56"/>
    </row>
    <row r="33" spans="1:22" s="60" customFormat="1" ht="30" customHeight="1">
      <c r="A33" s="19">
        <v>3</v>
      </c>
      <c r="B33" s="20" t="s">
        <v>64</v>
      </c>
      <c r="C33" s="35" t="s">
        <v>6</v>
      </c>
      <c r="D33" s="35"/>
      <c r="E33" s="35"/>
      <c r="F33" s="35">
        <v>1</v>
      </c>
      <c r="G33" s="35">
        <v>1</v>
      </c>
      <c r="H33" s="35">
        <v>0</v>
      </c>
      <c r="I33" s="48"/>
      <c r="J33" s="49">
        <f>F33*I33</f>
        <v>0</v>
      </c>
      <c r="K33" s="55"/>
      <c r="L33" s="49">
        <f t="shared" si="4"/>
        <v>0</v>
      </c>
      <c r="M33" s="56"/>
      <c r="Q33" s="56"/>
      <c r="S33" s="56"/>
      <c r="T33" s="56"/>
      <c r="U33" s="56"/>
      <c r="V33" s="56"/>
    </row>
    <row r="34" spans="1:22" s="60" customFormat="1" ht="30" customHeight="1">
      <c r="A34" s="23">
        <v>4</v>
      </c>
      <c r="B34" s="44" t="s">
        <v>38</v>
      </c>
      <c r="C34" s="39" t="s">
        <v>6</v>
      </c>
      <c r="D34" s="57"/>
      <c r="E34" s="58"/>
      <c r="F34" s="39">
        <v>2</v>
      </c>
      <c r="G34" s="39">
        <v>0</v>
      </c>
      <c r="H34" s="39">
        <v>2</v>
      </c>
      <c r="I34" s="45"/>
      <c r="J34" s="46">
        <f>F34*I34</f>
        <v>0</v>
      </c>
      <c r="K34" s="59"/>
      <c r="L34" s="46">
        <f>J34+ROUND(J34*K34,2)</f>
        <v>0</v>
      </c>
      <c r="M34" s="56"/>
      <c r="Q34" s="56"/>
      <c r="S34" s="56"/>
      <c r="T34" s="56"/>
      <c r="U34" s="56"/>
      <c r="V34" s="56"/>
    </row>
    <row r="35" spans="1:22" ht="16.5" thickBot="1">
      <c r="A35" s="85" t="s">
        <v>53</v>
      </c>
      <c r="B35" s="86"/>
      <c r="C35" s="86"/>
      <c r="D35" s="86"/>
      <c r="E35" s="86"/>
      <c r="F35" s="86"/>
      <c r="G35" s="86"/>
      <c r="H35" s="86"/>
      <c r="I35" s="87"/>
      <c r="J35" s="51">
        <f>SUM(J31:J34)</f>
        <v>0</v>
      </c>
      <c r="K35" s="52" t="s">
        <v>54</v>
      </c>
      <c r="L35" s="51">
        <f>SUM(L31:L34)</f>
        <v>0</v>
      </c>
      <c r="M35" s="6"/>
      <c r="Q35" s="7"/>
      <c r="S35" s="7"/>
      <c r="T35" s="7"/>
      <c r="U35" s="7"/>
      <c r="V35" s="7"/>
    </row>
    <row r="36" spans="1:22" ht="27.75" customHeight="1" thickBot="1">
      <c r="A36" s="82" t="s">
        <v>55</v>
      </c>
      <c r="B36" s="83"/>
      <c r="C36" s="83"/>
      <c r="D36" s="83"/>
      <c r="E36" s="83"/>
      <c r="F36" s="83"/>
      <c r="G36" s="83"/>
      <c r="H36" s="83"/>
      <c r="I36" s="84"/>
      <c r="J36" s="53">
        <f>SUM(J14+J25+J29+J35)</f>
        <v>0</v>
      </c>
      <c r="K36" s="54" t="s">
        <v>54</v>
      </c>
      <c r="L36" s="53">
        <f>SUM(L14+L25+L29+L35)</f>
        <v>0</v>
      </c>
      <c r="M36" s="6"/>
      <c r="Q36" s="7"/>
      <c r="S36" s="7"/>
      <c r="T36" s="7"/>
      <c r="U36" s="7"/>
      <c r="V36" s="7"/>
    </row>
    <row r="37" spans="1:22" ht="27.75" customHeight="1">
      <c r="A37" s="61"/>
      <c r="B37" s="61"/>
      <c r="C37" s="61"/>
      <c r="D37" s="61"/>
      <c r="E37" s="61"/>
      <c r="F37" s="61"/>
      <c r="G37" s="61"/>
      <c r="H37" s="61"/>
      <c r="I37" s="61"/>
      <c r="J37" s="61"/>
      <c r="K37" s="61"/>
      <c r="L37" s="61"/>
      <c r="M37" s="6"/>
      <c r="Q37" s="7"/>
      <c r="S37" s="7"/>
      <c r="T37" s="7"/>
      <c r="U37" s="7"/>
      <c r="V37" s="7"/>
    </row>
    <row r="38" spans="1:22" ht="151.5" customHeight="1">
      <c r="A38" s="81" t="s">
        <v>56</v>
      </c>
      <c r="B38" s="81"/>
      <c r="C38" s="81"/>
      <c r="D38" s="81"/>
      <c r="E38" s="81"/>
      <c r="F38" s="81"/>
      <c r="G38" s="81"/>
      <c r="H38" s="81"/>
      <c r="I38" s="81"/>
      <c r="J38" s="81"/>
      <c r="K38" s="81"/>
      <c r="L38" s="81"/>
      <c r="M38" s="5"/>
    </row>
    <row r="39" spans="1:22" ht="31.5" customHeight="1">
      <c r="A39" s="62" t="s">
        <v>57</v>
      </c>
      <c r="B39" s="62"/>
      <c r="C39" s="62"/>
      <c r="D39" s="62"/>
      <c r="E39" s="62"/>
      <c r="F39" s="62"/>
      <c r="G39" s="62"/>
      <c r="H39" s="62"/>
      <c r="I39" s="62"/>
      <c r="J39" s="62"/>
      <c r="K39" s="62"/>
      <c r="L39" s="62"/>
      <c r="M39" s="5"/>
    </row>
    <row r="40" spans="1:22" ht="23.25" customHeight="1">
      <c r="A40" s="63" t="s">
        <v>59</v>
      </c>
      <c r="B40" s="63"/>
      <c r="C40" s="63"/>
      <c r="D40" s="63"/>
      <c r="E40" s="63"/>
      <c r="F40" s="63"/>
      <c r="G40" s="63"/>
      <c r="H40" s="63"/>
      <c r="I40" s="63"/>
      <c r="J40" s="63"/>
      <c r="K40" s="63"/>
      <c r="L40" s="63"/>
      <c r="M40" s="63"/>
    </row>
    <row r="41" spans="1:22" ht="31.5" hidden="1" customHeight="1">
      <c r="A41" s="63"/>
      <c r="B41" s="63"/>
      <c r="C41" s="63"/>
      <c r="D41" s="63"/>
      <c r="E41" s="63"/>
      <c r="F41" s="63"/>
      <c r="G41" s="63"/>
      <c r="H41" s="63"/>
      <c r="I41" s="63"/>
      <c r="J41" s="63"/>
      <c r="K41" s="63"/>
      <c r="L41" s="63"/>
      <c r="M41" s="63"/>
    </row>
  </sheetData>
  <mergeCells count="28">
    <mergeCell ref="A36:I36"/>
    <mergeCell ref="I7:I8"/>
    <mergeCell ref="L7:L8"/>
    <mergeCell ref="A35:I35"/>
    <mergeCell ref="K7:K8"/>
    <mergeCell ref="A25:I25"/>
    <mergeCell ref="A30:L30"/>
    <mergeCell ref="B7:B8"/>
    <mergeCell ref="C7:C8"/>
    <mergeCell ref="D7:D8"/>
    <mergeCell ref="F7:F8"/>
    <mergeCell ref="G7:H7"/>
    <mergeCell ref="A37:L37"/>
    <mergeCell ref="A39:L39"/>
    <mergeCell ref="A40:M41"/>
    <mergeCell ref="A1:M1"/>
    <mergeCell ref="A3:L3"/>
    <mergeCell ref="A29:I29"/>
    <mergeCell ref="A6:L6"/>
    <mergeCell ref="A5:L5"/>
    <mergeCell ref="A26:L26"/>
    <mergeCell ref="A15:L15"/>
    <mergeCell ref="A10:L10"/>
    <mergeCell ref="A14:I14"/>
    <mergeCell ref="J7:J8"/>
    <mergeCell ref="E7:E8"/>
    <mergeCell ref="A38:L38"/>
    <mergeCell ref="A7:A8"/>
  </mergeCells>
  <pageMargins left="0.70866141732283472" right="0.70866141732283472" top="0.74803149606299213" bottom="0.20989583333333334" header="0.31496062992125984" footer="0.31496062992125984"/>
  <pageSetup paperSize="9" scale="40" fitToHeight="0" orientation="landscape" r:id="rId1"/>
  <headerFooter>
    <oddHeader>&amp;CStrona &amp;P z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02B15C53-8FEE-4268-B03D-864F5D0191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OPZ - formularz cenowy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Siepietowska Izabela</cp:lastModifiedBy>
  <cp:lastPrinted>2024-04-25T08:40:35Z</cp:lastPrinted>
  <dcterms:created xsi:type="dcterms:W3CDTF">2012-01-26T10:20:43Z</dcterms:created>
  <dcterms:modified xsi:type="dcterms:W3CDTF">2025-02-12T13:59:34Z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39a1907b-2bc4-4c10-bdec-1313fe1baa76</vt:lpwstr>
  </property>
  <property fmtid="{D5CDD505-2E9C-101B-9397-08002B2CF9AE}" pid="3" name="bjSaver">
    <vt:lpwstr>rvBfKYbfb5DuUNAUKyFCREkRHX+d8moA</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bjPortionMark">
    <vt:lpwstr>[JAW]</vt:lpwstr>
  </property>
  <property fmtid="{D5CDD505-2E9C-101B-9397-08002B2CF9AE}" pid="8" name="bjClsUserRVM">
    <vt:lpwstr>[]</vt:lpwstr>
  </property>
  <property fmtid="{D5CDD505-2E9C-101B-9397-08002B2CF9AE}" pid="9" name="s5636:Creator type=author">
    <vt:lpwstr>admin</vt:lpwstr>
  </property>
  <property fmtid="{D5CDD505-2E9C-101B-9397-08002B2CF9AE}" pid="10" name="s5636:Creator type=organization">
    <vt:lpwstr>MILNET-Z</vt:lpwstr>
  </property>
  <property fmtid="{D5CDD505-2E9C-101B-9397-08002B2CF9AE}" pid="11" name="s5636:Creator type=IP">
    <vt:lpwstr>10.80.28.108</vt:lpwstr>
  </property>
</Properties>
</file>