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onkol.pl\users\home\majamo\Przetargi 2025\28. Leki onkologiczne\"/>
    </mc:Choice>
  </mc:AlternateContent>
  <xr:revisionPtr revIDLastSave="0" documentId="13_ncr:1_{54348860-AF1A-41CE-AC13-0FC0CA98C624}" xr6:coauthVersionLast="47" xr6:coauthVersionMax="47" xr10:uidLastSave="{00000000-0000-0000-0000-000000000000}"/>
  <bookViews>
    <workbookView xWindow="-120" yWindow="-120" windowWidth="29040" windowHeight="15720" xr2:uid="{EDC7A5EE-3881-4371-B964-77B5D82DB4CA}"/>
  </bookViews>
  <sheets>
    <sheet name="Anagrelidum-1" sheetId="1" r:id="rId1"/>
    <sheet name="Lenalidoomidum-2" sheetId="4" r:id="rId2"/>
    <sheet name="Zoledronic-3" sheetId="2" r:id="rId3"/>
    <sheet name="Imatinib-4" sheetId="3" r:id="rId4"/>
    <sheet name="Pasireotidum-5" sheetId="6" r:id="rId5"/>
    <sheet name="Sacituzumab Govitecan-6" sheetId="9" r:id="rId6"/>
    <sheet name="Avatrombopag-7" sheetId="8" r:id="rId7"/>
    <sheet name="Cladribin-8" sheetId="7" r:id="rId8"/>
    <sheet name="Fludarabine -9" sheetId="11" r:id="rId9"/>
    <sheet name="Ipilimubab-10" sheetId="12" r:id="rId10"/>
    <sheet name="Fedratinib-11" sheetId="14" r:id="rId11"/>
    <sheet name="Irynotecan-12" sheetId="15" r:id="rId12"/>
    <sheet name="Cytarabina-13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6" l="1"/>
  <c r="G6" i="16"/>
  <c r="K6" i="16" s="1"/>
  <c r="M6" i="16" s="1"/>
  <c r="I5" i="16"/>
  <c r="G5" i="16"/>
  <c r="K5" i="16" s="1"/>
  <c r="M5" i="16" s="1"/>
  <c r="I7" i="15"/>
  <c r="G7" i="15"/>
  <c r="J7" i="15" s="1"/>
  <c r="I6" i="15"/>
  <c r="G6" i="15"/>
  <c r="K6" i="15" s="1"/>
  <c r="I5" i="15"/>
  <c r="G5" i="15"/>
  <c r="K5" i="15" s="1"/>
  <c r="G5" i="3"/>
  <c r="I5" i="3"/>
  <c r="J5" i="3"/>
  <c r="L5" i="3" s="1"/>
  <c r="N5" i="3" s="1"/>
  <c r="K5" i="3"/>
  <c r="M5" i="3"/>
  <c r="M7" i="16" l="1"/>
  <c r="G7" i="16"/>
  <c r="K7" i="16"/>
  <c r="G8" i="15"/>
  <c r="J6" i="16"/>
  <c r="L6" i="16" s="1"/>
  <c r="N6" i="16" s="1"/>
  <c r="J5" i="16"/>
  <c r="K7" i="15"/>
  <c r="M7" i="15" s="1"/>
  <c r="L7" i="15"/>
  <c r="N7" i="15" s="1"/>
  <c r="M5" i="15"/>
  <c r="M6" i="15"/>
  <c r="J5" i="15"/>
  <c r="J6" i="15"/>
  <c r="M8" i="15" l="1"/>
  <c r="K8" i="15"/>
  <c r="J7" i="16"/>
  <c r="L5" i="16"/>
  <c r="N5" i="16" s="1"/>
  <c r="L6" i="15"/>
  <c r="N6" i="15" s="1"/>
  <c r="L5" i="15"/>
  <c r="N5" i="15" s="1"/>
  <c r="J8" i="15"/>
  <c r="L7" i="16" l="1"/>
  <c r="N7" i="16" s="1"/>
  <c r="L8" i="15"/>
  <c r="N8" i="15" s="1"/>
  <c r="I5" i="14"/>
  <c r="G5" i="14"/>
  <c r="G6" i="14" s="1"/>
  <c r="I6" i="6"/>
  <c r="G6" i="6"/>
  <c r="K6" i="6" s="1"/>
  <c r="I6" i="3"/>
  <c r="G6" i="3"/>
  <c r="G7" i="3" s="1"/>
  <c r="I8" i="4"/>
  <c r="G8" i="4"/>
  <c r="J8" i="4" s="1"/>
  <c r="I7" i="4"/>
  <c r="G7" i="4"/>
  <c r="J7" i="4" s="1"/>
  <c r="I6" i="12"/>
  <c r="G6" i="12"/>
  <c r="K6" i="12" s="1"/>
  <c r="M6" i="12" s="1"/>
  <c r="I5" i="12"/>
  <c r="G5" i="12"/>
  <c r="I5" i="11"/>
  <c r="G5" i="11"/>
  <c r="G6" i="11" s="1"/>
  <c r="I5" i="9"/>
  <c r="G5" i="9"/>
  <c r="G6" i="9" s="1"/>
  <c r="I5" i="8"/>
  <c r="G5" i="8"/>
  <c r="K5" i="8" s="1"/>
  <c r="K6" i="8" s="1"/>
  <c r="I5" i="7"/>
  <c r="G5" i="7"/>
  <c r="G6" i="7" s="1"/>
  <c r="I5" i="6"/>
  <c r="G5" i="6"/>
  <c r="K5" i="6" s="1"/>
  <c r="I6" i="4"/>
  <c r="G6" i="4"/>
  <c r="J6" i="4" s="1"/>
  <c r="I5" i="4"/>
  <c r="G5" i="4"/>
  <c r="I5" i="2"/>
  <c r="G5" i="2"/>
  <c r="G6" i="2" s="1"/>
  <c r="I5" i="1"/>
  <c r="G5" i="1"/>
  <c r="J5" i="1" s="1"/>
  <c r="J6" i="1" s="1"/>
  <c r="K7" i="6" l="1"/>
  <c r="K5" i="4"/>
  <c r="M5" i="4" s="1"/>
  <c r="G9" i="4"/>
  <c r="K5" i="14"/>
  <c r="K6" i="14" s="1"/>
  <c r="J5" i="14"/>
  <c r="M5" i="14"/>
  <c r="M6" i="14" s="1"/>
  <c r="G7" i="6"/>
  <c r="J6" i="6"/>
  <c r="M6" i="6"/>
  <c r="K6" i="3"/>
  <c r="J6" i="3"/>
  <c r="J7" i="3" s="1"/>
  <c r="K8" i="4"/>
  <c r="M8" i="4" s="1"/>
  <c r="K7" i="4"/>
  <c r="M7" i="4" s="1"/>
  <c r="J6" i="12"/>
  <c r="L6" i="12" s="1"/>
  <c r="N6" i="12" s="1"/>
  <c r="J5" i="12"/>
  <c r="G7" i="12"/>
  <c r="K5" i="12"/>
  <c r="K7" i="12" s="1"/>
  <c r="J5" i="11"/>
  <c r="K5" i="11"/>
  <c r="K6" i="11" s="1"/>
  <c r="G6" i="1"/>
  <c r="K5" i="9"/>
  <c r="M5" i="9" s="1"/>
  <c r="M6" i="9" s="1"/>
  <c r="J5" i="9"/>
  <c r="L5" i="9" s="1"/>
  <c r="L6" i="9" s="1"/>
  <c r="G6" i="8"/>
  <c r="J5" i="8"/>
  <c r="J6" i="8" s="1"/>
  <c r="M5" i="8"/>
  <c r="M6" i="8" s="1"/>
  <c r="J5" i="7"/>
  <c r="J6" i="7" s="1"/>
  <c r="K5" i="7"/>
  <c r="K6" i="7" s="1"/>
  <c r="M5" i="6"/>
  <c r="J5" i="6"/>
  <c r="J5" i="4"/>
  <c r="J9" i="4" s="1"/>
  <c r="L9" i="4" s="1"/>
  <c r="N9" i="4" s="1"/>
  <c r="K6" i="4"/>
  <c r="J5" i="2"/>
  <c r="L5" i="2" s="1"/>
  <c r="K5" i="2"/>
  <c r="K6" i="2" s="1"/>
  <c r="K5" i="1"/>
  <c r="J7" i="6" l="1"/>
  <c r="M7" i="6"/>
  <c r="M6" i="3"/>
  <c r="M7" i="3" s="1"/>
  <c r="K7" i="3"/>
  <c r="K9" i="4"/>
  <c r="J6" i="14"/>
  <c r="L5" i="14"/>
  <c r="L6" i="14" s="1"/>
  <c r="J6" i="9"/>
  <c r="L5" i="8"/>
  <c r="L6" i="8" s="1"/>
  <c r="L6" i="6"/>
  <c r="N6" i="6" s="1"/>
  <c r="L6" i="3"/>
  <c r="L8" i="4"/>
  <c r="N8" i="4" s="1"/>
  <c r="L7" i="4"/>
  <c r="N7" i="4" s="1"/>
  <c r="L5" i="12"/>
  <c r="L7" i="12" s="1"/>
  <c r="J7" i="12"/>
  <c r="M5" i="12"/>
  <c r="M7" i="12" s="1"/>
  <c r="L5" i="11"/>
  <c r="L6" i="11" s="1"/>
  <c r="J6" i="11"/>
  <c r="M5" i="11"/>
  <c r="M6" i="11" s="1"/>
  <c r="M5" i="1"/>
  <c r="M6" i="1" s="1"/>
  <c r="K6" i="1"/>
  <c r="L5" i="7"/>
  <c r="L6" i="7" s="1"/>
  <c r="N5" i="9"/>
  <c r="N6" i="9" s="1"/>
  <c r="K6" i="9"/>
  <c r="M5" i="7"/>
  <c r="M6" i="7" s="1"/>
  <c r="L5" i="6"/>
  <c r="L6" i="4"/>
  <c r="N6" i="4" s="1"/>
  <c r="L5" i="4"/>
  <c r="M6" i="4"/>
  <c r="M9" i="4" s="1"/>
  <c r="M5" i="2"/>
  <c r="M6" i="2" s="1"/>
  <c r="L6" i="2"/>
  <c r="N5" i="2"/>
  <c r="J6" i="2"/>
  <c r="L5" i="1"/>
  <c r="N5" i="8" l="1"/>
  <c r="N6" i="8" s="1"/>
  <c r="L7" i="6"/>
  <c r="N6" i="3"/>
  <c r="N7" i="3" s="1"/>
  <c r="L7" i="3"/>
  <c r="N5" i="14"/>
  <c r="N6" i="14" s="1"/>
  <c r="N5" i="7"/>
  <c r="N6" i="7" s="1"/>
  <c r="N5" i="12"/>
  <c r="N7" i="12" s="1"/>
  <c r="N5" i="11"/>
  <c r="N6" i="11" s="1"/>
  <c r="N5" i="6"/>
  <c r="N7" i="6" s="1"/>
  <c r="N5" i="4"/>
  <c r="N6" i="2"/>
  <c r="N5" i="1"/>
  <c r="L6" i="1"/>
  <c r="N6" i="1" l="1"/>
</calcChain>
</file>

<file path=xl/sharedStrings.xml><?xml version="1.0" encoding="utf-8"?>
<sst xmlns="http://schemas.openxmlformats.org/spreadsheetml/2006/main" count="377" uniqueCount="85">
  <si>
    <t>6</t>
  </si>
  <si>
    <t>7</t>
  </si>
  <si>
    <t>8</t>
  </si>
  <si>
    <t>9</t>
  </si>
  <si>
    <t>10</t>
  </si>
  <si>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</si>
  <si>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</si>
  <si>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</si>
  <si>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</si>
  <si>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</si>
  <si>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</si>
  <si>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>Wartość netto zł                (kolumna 5x6)</t>
  </si>
  <si>
    <t xml:space="preserve">VAT% </t>
  </si>
  <si>
    <t>Cena jedn. brutto zł. (kolumna 6+VAT)</t>
  </si>
  <si>
    <t>Wartość brutto zł          (kolumna 7+8)</t>
  </si>
  <si>
    <t>Wartość brutto ZAKRES OPCJONALNY zł                  (kolumna 50% x kol. 10)</t>
  </si>
  <si>
    <t>op</t>
  </si>
  <si>
    <t>RAZEM</t>
  </si>
  <si>
    <t>Zamawiający wymaga:</t>
  </si>
  <si>
    <t>Wartość netto ZAKRES OPCJONALNY zł                  (kolumna 50% x kol. 7)</t>
  </si>
  <si>
    <t>Wartość netto  MAKSYMALNA WARTOŚĆ (WRAZ Z OPCJĄ) zł                  (kolumna 7+11)</t>
  </si>
  <si>
    <t>Wartość brutto MAKSYMALNA WARTOŚĆ (WRAZ Z OPCJĄ) zł                  (kolumna 10+12)</t>
  </si>
  <si>
    <t xml:space="preserve">    środków spożywczych specjalnego przeznaczenia żywieniowego oraz wyrobów medycznych i jego cena nie była wyższa  niż obowiązujący limit finansowy</t>
  </si>
  <si>
    <t>2. by zaoferowany produkt leczniczy znajdował się na listach w aktualnym, na dzień otwarcia ofert, Obwieszczeniu Ministra Zdrowia w sprawie refundowanych leków,</t>
  </si>
  <si>
    <t xml:space="preserve">1. aktualnego oświadczenia producenta dotyczącego gęstości zaoferowanej substancji leczniczej dla preparatów w formie płynnej;całkowitej ilości mililitrów w fiolce oraz ilości nadwyżek produkcyjnych </t>
  </si>
  <si>
    <t xml:space="preserve">    środków spożywczych specjalnego przeznaczenia żywieniowego oraz wyrobów medycznych i jego cena nie była wyższa  niż obowiązujący limit finansowy,</t>
  </si>
  <si>
    <t>1. by zaoferowany produkt leczniczy znajdował się na listach w aktualnym, na dzień otwarcia ofert, Obwieszczeniu Ministra Zdrowia w sprawie refundowanych leków,</t>
  </si>
  <si>
    <t xml:space="preserve">     środków spożywczych specjalnego przeznaczenia żywieniowego oraz wyrobów medycznych i jego cena nie była wyższa  niż obowiązujący limit finansowy</t>
  </si>
  <si>
    <t xml:space="preserve">     leków stosowanych w ramach chemioterapii w całym zkresie zarejestrowanych wskazań i przeznaczeń oraz we wskazaniu określonym stanem klinicznym.</t>
  </si>
  <si>
    <t>2. by  zaoferowany produkt leczniczy znajdował się na listach w aktualnym, na dzień otwarcia ofert, Obwieszczeniu Ministra Zdrowia w sprawie refundowanych leków,</t>
  </si>
  <si>
    <t>Anagrelidum                                      0,5 mg x 100 kapsułek</t>
  </si>
  <si>
    <r>
      <t>1</t>
    </r>
    <r>
      <rPr>
        <sz val="10"/>
        <rFont val="Calibri Light"/>
        <family val="2"/>
        <charset val="238"/>
        <scheme val="major"/>
      </rPr>
      <t>. by zaoferowany produkt leczniczy znajdował się na listach w aktualnym, na dzień otwarcia ofert, Obwieszczeniu Ministra Zdrowia w sprawie refundowanych leków,</t>
    </r>
  </si>
  <si>
    <r>
      <t xml:space="preserve">     </t>
    </r>
    <r>
      <rPr>
        <sz val="10"/>
        <rFont val="Calibri Light"/>
        <family val="2"/>
        <charset val="238"/>
        <scheme val="major"/>
      </rPr>
      <t>leków stosowanych w ramach chemioterapii w całym zakresie zarejestrowanych wskazań i przeznaczeń oraz we wskazaniu określonym stanem klinicznym.</t>
    </r>
  </si>
  <si>
    <t>Pakiet nr 1-  Anagrelidum</t>
  </si>
  <si>
    <t>Pakiet nr 2- Lenalidomidum</t>
  </si>
  <si>
    <t xml:space="preserve">  Lenalidomide 10 mg x        21 kaps                                               </t>
  </si>
  <si>
    <t xml:space="preserve">  Lenalidomide  1 5 mg x        21 kaps                                               </t>
  </si>
  <si>
    <t xml:space="preserve">  Lenalidomide 25 mg x        21 kaps                                               </t>
  </si>
  <si>
    <t xml:space="preserve">    leków stosowanych w ramach chemioterapii w całym zakresie zarejestrowanych wskazań i przeznaczeń oraz we wskazaniu określonym stanem klinicznym,</t>
  </si>
  <si>
    <t>2. by zaoferowane dawki preparatu pochodziły od tego samego producenta</t>
  </si>
  <si>
    <t xml:space="preserve">  Lenalidomide 5 mg x           21 kaps                                               </t>
  </si>
  <si>
    <t>Acidum zoledronicum roztwór do infuzji 4 mg/100 ml  x 1 butelka lub worek</t>
  </si>
  <si>
    <t>1.  zaoferowany produkt leczniczy znajdował się na listach w aktualnym, na dzień otwarcia ofert, Obwieszczeniu Ministra Zdrowia w sprawie refundowanych leków,</t>
  </si>
  <si>
    <t>Imatinibum 400 mg x 30 tabletek powlekanych lub kapsułek twardych</t>
  </si>
  <si>
    <t>Imatinibum 100 mg x 60 tabletek powlekanych lub kapsułek twardych</t>
  </si>
  <si>
    <t xml:space="preserve">    leków stosowanych w ramach chemioterapii w całym zakresie zarejestrowanych wskazań i przeznaczeń oraz we wskazaniu określonym stanem klinicznym.</t>
  </si>
  <si>
    <t>2.by zaoferowane obie dawki  leku pochodziły od jednego producenta</t>
  </si>
  <si>
    <t>Pasireotidum 60 mg       proszek i rozpuszczalnik     do sporządzania zawiesiny do wstrzykiwań x 1 zestaw     (1 fiolka z proszkiem                                       + 1 amp.-strzyk.                                       z rozpuszczalnikiem                                              + igła + 1 łącznik)</t>
  </si>
  <si>
    <t>Pasireotidum  40 mg                                       proszek i rozpuszczalnik                                do sporzadzania zawiesiny                            do wstrzykiwań x 1 zestaw                                   ( 1 fiolka z proszkiem                                      + 1 amp.+ strzyk.                                                      z rozpuszczalnikiem                                          + igła +1 łącznik)</t>
  </si>
  <si>
    <t>Dotyczy pozycji. nr -1</t>
  </si>
  <si>
    <t xml:space="preserve">     środków spożywczych specjalnego przeznaczenia żywieniowego oraz wyrobów medycznych i jego cena nie była wyższa  niż obowiązujący limit finansowy,</t>
  </si>
  <si>
    <t xml:space="preserve">     leków stosowanych w ramach programu lekowego B.99 </t>
  </si>
  <si>
    <t>Dotyczy pozycji. nr-2</t>
  </si>
  <si>
    <t xml:space="preserve">     leków stosowanych w ramach programu lekowego B.118; B.99</t>
  </si>
  <si>
    <t>Sacituzumabum govitecanum proszek do sporządzania koncentratu roztworu do infuzji             200 mg x 1 fiolka</t>
  </si>
  <si>
    <t>leków stosowanych w ramach programu lekowego B.9.FM.</t>
  </si>
  <si>
    <t>Avatrombopag 20 mg x 30 tabletek powlekanych</t>
  </si>
  <si>
    <t xml:space="preserve">   środków spożywczych specjalnego przeznaczenia żywieniowego oraz wyrobów medycznych i jego cena nie była wyższa  niż obowiązujący limit finansowy</t>
  </si>
  <si>
    <t>leków stosowanych w ramach programu lekowego B.97.</t>
  </si>
  <si>
    <t>Pakiet n7-Avatrombopag</t>
  </si>
  <si>
    <t>Cladribinum inj. doż.             10 mg/10 ml x 1 fiol.</t>
  </si>
  <si>
    <t>Pakiet nr 9-  Fludarabine</t>
  </si>
  <si>
    <t>Fludarabine 50 mg/ 2 ml koncentrat do sporządzania roztworu do infuzji</t>
  </si>
  <si>
    <t xml:space="preserve">Fedratinibum 100 mg x 120 kapsułek twardych                     </t>
  </si>
  <si>
    <t>leków stosowanych w ramach programu lekowego B.81</t>
  </si>
  <si>
    <t>Pakiet nr 10-Ipilimubab</t>
  </si>
  <si>
    <t>Ipilimumabum  koncentrat                  do sporządzania roztworu                    do infuzji (jałowy koncentrat)   50mg/10ml x 1 fiolka a 10 ml</t>
  </si>
  <si>
    <t>Ipilimumabum  koncentrat                  do sporządzania roztworu                    do infuzji (jałowy koncentrat)   200 mg/40 ml x 1 fiolka a 40 ml</t>
  </si>
  <si>
    <t xml:space="preserve">1. aktualnego oświadczenia producenta dotyczącego gęstości substancji leczniczych dla preparatów w formie płynnej, całkowitej ilości mililitrów w fiolce oraz ilości nadwyżek produkcyjnych </t>
  </si>
  <si>
    <t xml:space="preserve">    w ramach programu lekowego &lt;1&gt;B.4.; &lt;2&gt;B.6.; &lt;3&gt;B.10.; &lt;4&gt;B.58.; &lt;5&gt;B.59.</t>
  </si>
  <si>
    <t>Pakiet nr 3- Acidum zoledronicum</t>
  </si>
  <si>
    <t xml:space="preserve">Pakiet nr 4-   Imatinibum </t>
  </si>
  <si>
    <t>Pakiet nr 5-Pasireotidum</t>
  </si>
  <si>
    <t>Pakiet nr.6 - Sacituzumabum govitecanum</t>
  </si>
  <si>
    <t xml:space="preserve">Pakiet nr 8-Cladribinum </t>
  </si>
  <si>
    <t xml:space="preserve">Pakiet 11-Fedratinibum </t>
  </si>
  <si>
    <t xml:space="preserve">Irinotecani hydrochloridum trihydricum koncentrat do sporządzania roztworu do infuzji 20mg/ml x 1 fiolka a     5 ml         </t>
  </si>
  <si>
    <t xml:space="preserve">Irinotecani hydrochloridum trihydricum koncentrat do sporządzania roztworu do infuzji 20mg/ml x 1 fiolka a     15 ml         </t>
  </si>
  <si>
    <t>Irinotecani hydrochloridum trihydricum koncentrat do sporządzania roztworu do infuzji 20 mg/ml x 1 fiolka a 25 ml</t>
  </si>
  <si>
    <t xml:space="preserve">3. aktualnego oświadczenia producenta dotyczącego gęstości substancji leczniczych dla preparatów w formie płynnej, całkowitej ilości mililitrów w fiolce oraz ilości nadwyżek produkcyjnych </t>
  </si>
  <si>
    <t>Pakiet nr -13 Cytarabinum</t>
  </si>
  <si>
    <t>Cytarabinum roztwór do wstrzykiwań, 20 mg/mlfiolka        a   5 ml x 1 sztuka</t>
  </si>
  <si>
    <t>Cytarabinum roztwór do infuzji 50 mg/ml fiolka             a  40 ml x 1 sztuka</t>
  </si>
  <si>
    <t>Pakiet nr -12 Irinotecani</t>
  </si>
  <si>
    <t>3. by zaoferowany produkt leczniczy znajdował się na listach w aktualnym, na dzień otwarcia ofert, Obwieszczeniu Ministra Zdrowia w sprawie refundowanych leków,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</si>
</sst>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\ * #,##0.00&quot;      &quot;;\-* #,##0.00&quot;      &quot;;\ * \-#&quot;      &quot;;\ @\ "/>
    <numFmt numFmtId="167" formatCode="_-* #,##0.00\ _z_ł_-;\-* #,##0.00\ _z_ł_-;_-* &quot;-&quot;??\ _z_ł_-;_-@_-"/>
  </numFmts>
  <fonts count="23" x14ac:knownFonts="1">
    <font>
      <sz val="11"/>
      <color theme="1"/>
      <name val="Calibri"/>
      <family val="2"/>
      <scheme val="min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indexed="1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sz val="10"/>
      <color theme="1"/>
      <name val="Century Gothic"/>
      <family val="2"/>
      <charset val="238"/>
    </font>
    <font>
      <sz val="10"/>
      <name val="Century Gothic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alibri Light"/>
      <family val="2"/>
      <charset val="238"/>
      <scheme val="major"/>
    </font>
    <font>
      <b/>
      <sz val="10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b/>
      <sz val="9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165" fontId="10" fillId="0" borderId="0" applyFill="0" applyBorder="0" applyAlignment="0" applyProtection="0"/>
    <xf numFmtId="0" fontId="9" fillId="0" borderId="0"/>
    <xf numFmtId="9" fontId="10" fillId="0" borderId="0" applyFill="0" applyBorder="0" applyAlignment="0" applyProtection="0"/>
    <xf numFmtId="164" fontId="10" fillId="0" borderId="0" applyFill="0" applyBorder="0" applyAlignment="0" applyProtection="0"/>
    <xf numFmtId="0" fontId="11" fillId="0" borderId="0"/>
    <xf numFmtId="166" fontId="11" fillId="0" borderId="0" applyBorder="0" applyProtection="0"/>
    <xf numFmtId="165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6" fillId="0" borderId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vertical="top" wrapText="1"/>
    </xf>
    <xf numFmtId="0" fontId="2" fillId="0" borderId="0" xfId="0" applyFont="1"/>
    <xf numFmtId="0" fontId="5" fillId="0" borderId="0" xfId="0" applyFont="1" applyAlignment="1">
      <alignment horizontal="left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>
      <alignment vertical="top" wrapText="1"/>
    </xf>
    <xf numFmtId="0" fontId="8" fillId="0" borderId="0" xfId="0" applyFont="1"/>
    <xf numFmtId="0" fontId="4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19" fillId="0" borderId="0" xfId="0" applyFont="1"/>
    <xf numFmtId="3" fontId="12" fillId="0" borderId="0" xfId="0" applyNumberFormat="1" applyFont="1"/>
    <xf numFmtId="0" fontId="18" fillId="0" borderId="0" xfId="0" applyFont="1"/>
    <xf numFmtId="0" fontId="12" fillId="0" borderId="1" xfId="14" applyFont="1" applyBorder="1" applyAlignment="1">
      <alignment horizontal="center" vertical="center" wrapText="1"/>
    </xf>
    <xf numFmtId="0" fontId="20" fillId="0" borderId="0" xfId="0" applyFont="1"/>
    <xf numFmtId="0" fontId="4" fillId="0" borderId="1" xfId="0" applyFont="1" applyBorder="1"/>
    <xf numFmtId="0" fontId="1" fillId="0" borderId="1" xfId="0" applyFont="1" applyBorder="1" applyAlignment="1">
      <alignment horizontal="center" vertical="top"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21" fillId="0" borderId="0" xfId="1" applyFont="1"/>
    <xf numFmtId="0" fontId="21" fillId="0" borderId="0" xfId="0" applyFont="1"/>
    <xf numFmtId="0" fontId="22" fillId="0" borderId="0" xfId="3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17">
    <cellStyle name="Dziesiętny 2" xfId="2" xr:uid="{74F5E8B5-9C7E-4608-8C2F-EF3AA53CDC26}"/>
    <cellStyle name="Dziesiętny 2 2" xfId="10" xr:uid="{94A477B4-A928-4125-8E49-5DADD968B747}"/>
    <cellStyle name="Dziesiętny 3" xfId="8" xr:uid="{673246EB-029F-4644-B378-AB5A2D6048F1}"/>
    <cellStyle name="Dziesiętny 4" xfId="9" xr:uid="{BD074A8B-5202-4042-B326-D8AD14DF5725}"/>
    <cellStyle name="Dziesiętny 5" xfId="13" xr:uid="{61A7360F-371C-4115-A558-8DA5E6FAB905}"/>
    <cellStyle name="Excel_BuiltIn_Comma 1" xfId="7" xr:uid="{5AAFAFE1-29C3-459E-9FFF-99A851FE43D1}"/>
    <cellStyle name="Normalny" xfId="0" builtinId="0"/>
    <cellStyle name="Normalny 2" xfId="3" xr:uid="{CA38E9D1-F100-462D-BFA5-7D40DB72265E}"/>
    <cellStyle name="Normalny 3" xfId="1" xr:uid="{6C2D852C-9B6B-4866-8601-B8A7C78A0570}"/>
    <cellStyle name="Normalny 4" xfId="6" xr:uid="{FED5DA22-CC5F-4558-B188-72F79894E966}"/>
    <cellStyle name="Normalny 5" xfId="12" xr:uid="{DFDA35E5-F386-4010-8566-FBF8D61FDA40}"/>
    <cellStyle name="Normalny_Arkusz1" xfId="14" xr:uid="{E0A23484-F1C3-48B9-A084-B5C36C039029}"/>
    <cellStyle name="Procentowy 2" xfId="4" xr:uid="{6FE3E628-470A-4123-A811-750F4077487C}"/>
    <cellStyle name="Walutowy 2" xfId="5" xr:uid="{D95D2A7C-1FC5-4B97-B9EF-4CB03A7D3CEE}"/>
    <cellStyle name="Walutowy 2 2" xfId="16" xr:uid="{3EA4AF38-597F-46C4-AD8D-13E0A724028E}"/>
    <cellStyle name="Walutowy 3" xfId="11" xr:uid="{AEF7E739-D0DF-4F1D-938B-0042974BEDED}"/>
    <cellStyle name="Walutowy 4" xfId="15" xr:uid="{3AE92298-EA83-4CF0-B81C-46E366618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689B-D75E-4106-BB3B-7DCB08F91944}">
  <sheetPr>
    <pageSetUpPr fitToPage="1"/>
  </sheetPr>
  <dimension ref="A1:P30"/>
  <sheetViews>
    <sheetView tabSelected="1" workbookViewId="0">
      <selection activeCell="K14" sqref="K14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33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59.25" customHeight="1" x14ac:dyDescent="0.25">
      <c r="A5" s="8">
        <v>1</v>
      </c>
      <c r="B5" s="38" t="s">
        <v>30</v>
      </c>
      <c r="C5" s="13"/>
      <c r="D5" s="8" t="s">
        <v>16</v>
      </c>
      <c r="E5" s="12">
        <v>250</v>
      </c>
      <c r="F5" s="10"/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ht="21" customHeight="1" x14ac:dyDescent="0.25">
      <c r="A10" s="35" t="s">
        <v>31</v>
      </c>
      <c r="B10" s="31"/>
      <c r="C10" s="31"/>
      <c r="D10" s="31"/>
      <c r="E10" s="31"/>
      <c r="F10" s="39"/>
      <c r="G10" s="39"/>
      <c r="H10" s="39"/>
      <c r="I10" s="39"/>
      <c r="J10" s="39"/>
      <c r="K10" s="39"/>
      <c r="L10" s="39"/>
    </row>
    <row r="11" spans="1:16" x14ac:dyDescent="0.25">
      <c r="A11" s="31" t="s">
        <v>27</v>
      </c>
      <c r="B11" s="31"/>
      <c r="C11" s="31"/>
      <c r="D11" s="31"/>
      <c r="E11" s="31"/>
      <c r="F11" s="31"/>
      <c r="G11" s="39"/>
      <c r="H11" s="39"/>
      <c r="I11" s="39"/>
      <c r="J11" s="39"/>
      <c r="K11" s="39"/>
      <c r="L11" s="39"/>
    </row>
    <row r="12" spans="1:16" x14ac:dyDescent="0.25">
      <c r="A12" s="35" t="s">
        <v>32</v>
      </c>
      <c r="B12" s="31"/>
      <c r="C12" s="31"/>
      <c r="D12" s="36"/>
      <c r="E12" s="31"/>
      <c r="F12" s="31"/>
      <c r="G12" s="31"/>
      <c r="H12" s="31"/>
      <c r="I12" s="31"/>
      <c r="J12" s="31"/>
      <c r="K12" s="31"/>
      <c r="L12" s="22"/>
      <c r="M12" s="22"/>
      <c r="N12" s="21"/>
      <c r="O12" s="21"/>
    </row>
    <row r="13" spans="1:16" x14ac:dyDescent="0.25">
      <c r="A13" s="31"/>
      <c r="B13" s="31"/>
      <c r="C13" s="31"/>
      <c r="D13" s="35"/>
      <c r="E13" s="31"/>
      <c r="F13" s="31"/>
      <c r="G13" s="31"/>
      <c r="H13" s="31"/>
      <c r="I13" s="39"/>
      <c r="J13" s="31"/>
      <c r="K13" s="31"/>
      <c r="L13" s="22"/>
      <c r="M13" s="22"/>
      <c r="N13" s="21"/>
      <c r="O13" s="21"/>
    </row>
    <row r="14" spans="1:16" x14ac:dyDescent="0.25">
      <c r="A14" s="31"/>
      <c r="B14" s="31"/>
      <c r="C14" s="31"/>
      <c r="D14" s="35"/>
      <c r="E14" s="31"/>
      <c r="F14" s="31"/>
      <c r="G14" s="31"/>
      <c r="H14" s="31"/>
      <c r="I14" s="39"/>
      <c r="J14" s="31"/>
      <c r="K14" s="31"/>
      <c r="L14" s="22"/>
      <c r="M14" s="22"/>
      <c r="N14" s="21"/>
      <c r="O14" s="21"/>
    </row>
    <row r="15" spans="1:16" x14ac:dyDescent="0.25">
      <c r="A15" s="31"/>
      <c r="B15" s="31"/>
      <c r="C15" s="31"/>
      <c r="D15" s="35"/>
      <c r="E15" s="31"/>
      <c r="F15" s="31"/>
      <c r="G15" s="31"/>
      <c r="H15" s="31"/>
      <c r="I15" s="39"/>
      <c r="J15" s="31"/>
      <c r="K15" s="31"/>
      <c r="L15" s="22"/>
      <c r="M15" s="22"/>
      <c r="N15" s="21"/>
      <c r="O15" s="21"/>
    </row>
    <row r="16" spans="1:16" x14ac:dyDescent="0.25">
      <c r="A16" s="37"/>
      <c r="B16" s="37"/>
      <c r="C16" s="37"/>
      <c r="D16" s="34"/>
      <c r="E16" s="37"/>
      <c r="F16" s="37"/>
      <c r="G16" s="37"/>
      <c r="H16" s="37"/>
      <c r="J16" s="1"/>
      <c r="K16" s="1"/>
      <c r="L16" s="22"/>
      <c r="M16" s="22"/>
      <c r="N16" s="21"/>
      <c r="O16" s="2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2"/>
      <c r="M17" s="22"/>
      <c r="N17" s="21"/>
      <c r="O17" s="21"/>
    </row>
    <row r="18" spans="1:15" ht="2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2"/>
      <c r="M18" s="22"/>
      <c r="N18" s="21"/>
      <c r="O18" s="21"/>
    </row>
    <row r="19" spans="1:15" ht="20.25" customHeight="1" x14ac:dyDescent="0.25">
      <c r="A19" s="1"/>
      <c r="B19" s="24"/>
      <c r="C19" s="28"/>
      <c r="D19" s="28"/>
      <c r="E19" s="24"/>
      <c r="F19" s="1"/>
    </row>
    <row r="20" spans="1:15" ht="18" customHeight="1" x14ac:dyDescent="0.25">
      <c r="A20" s="29"/>
      <c r="B20" s="1"/>
      <c r="C20" s="1"/>
      <c r="D20" s="1"/>
      <c r="E20" s="1"/>
      <c r="F20" s="1"/>
      <c r="G20" s="1"/>
      <c r="H20" s="1"/>
      <c r="I20" s="1"/>
    </row>
    <row r="21" spans="1:15" ht="15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30"/>
    </row>
    <row r="22" spans="1:15" ht="20.2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30"/>
    </row>
    <row r="23" spans="1:15" ht="15.75" hidden="1" customHeight="1" x14ac:dyDescent="0.25">
      <c r="A23" s="32"/>
      <c r="B23" s="22"/>
      <c r="C23" s="22"/>
      <c r="D23" s="33"/>
      <c r="E23" s="22"/>
      <c r="F23" s="22"/>
      <c r="G23" s="22"/>
      <c r="H23" s="22"/>
      <c r="I23" s="22"/>
      <c r="J23" s="23"/>
      <c r="K23" s="23"/>
    </row>
    <row r="24" spans="1:15" ht="15" customHeigh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23"/>
      <c r="K24" s="23"/>
    </row>
    <row r="25" spans="1:15" ht="15" customHeigh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23"/>
      <c r="K25" s="23"/>
    </row>
    <row r="26" spans="1:15" ht="15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23"/>
      <c r="K26" s="23"/>
    </row>
    <row r="27" spans="1:1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5" ht="43.5" customHeight="1" x14ac:dyDescent="0.25">
      <c r="B29" s="62"/>
      <c r="C29" s="62"/>
      <c r="D29" s="62"/>
      <c r="E29" s="62"/>
      <c r="F29" s="62"/>
      <c r="G29" s="62"/>
      <c r="H29" s="62"/>
      <c r="I29" s="62"/>
      <c r="J29" s="62"/>
      <c r="K29" s="25"/>
    </row>
    <row r="30" spans="1:15" ht="19.5" customHeight="1" x14ac:dyDescent="0.25">
      <c r="B30" s="62"/>
      <c r="C30" s="62"/>
      <c r="D30" s="62"/>
      <c r="E30" s="62"/>
      <c r="F30" s="62"/>
      <c r="G30" s="62"/>
      <c r="H30" s="62"/>
      <c r="I30" s="62"/>
      <c r="J30" s="62"/>
      <c r="K30" s="25"/>
    </row>
  </sheetData>
  <mergeCells count="4">
    <mergeCell ref="B29:J29"/>
    <mergeCell ref="B30:J30"/>
    <mergeCell ref="A21:J22"/>
    <mergeCell ref="A24:I26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D9B2-3A84-49D6-9EFC-AB2A4E8BA187}">
  <sheetPr>
    <pageSetUpPr fitToPage="1"/>
  </sheetPr>
  <dimension ref="A1:P26"/>
  <sheetViews>
    <sheetView workbookViewId="0">
      <selection activeCell="F15" sqref="F15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34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46.5" customHeight="1" x14ac:dyDescent="0.25">
      <c r="A5" s="8">
        <v>1</v>
      </c>
      <c r="B5" s="41" t="s">
        <v>40</v>
      </c>
      <c r="C5" s="13"/>
      <c r="D5" s="8" t="s">
        <v>16</v>
      </c>
      <c r="E5" s="12">
        <v>100</v>
      </c>
      <c r="F5" s="10"/>
      <c r="G5" s="10">
        <f>E5*F5</f>
        <v>0</v>
      </c>
      <c r="H5" s="26"/>
      <c r="I5" s="10">
        <f>F5+H5*F5</f>
        <v>0</v>
      </c>
      <c r="J5" s="61">
        <f>G5+H5*G5</f>
        <v>0</v>
      </c>
      <c r="K5" s="61">
        <f>G5*50%</f>
        <v>0</v>
      </c>
      <c r="L5" s="61">
        <f>J5*50%</f>
        <v>0</v>
      </c>
      <c r="M5" s="61">
        <f>G5+K5</f>
        <v>0</v>
      </c>
      <c r="N5" s="55">
        <f>J5+L5</f>
        <v>0</v>
      </c>
    </row>
    <row r="6" spans="1:16" ht="47.25" customHeight="1" x14ac:dyDescent="0.25">
      <c r="A6" s="8">
        <v>2</v>
      </c>
      <c r="B6" s="41" t="s">
        <v>35</v>
      </c>
      <c r="C6" s="13"/>
      <c r="D6" s="8" t="s">
        <v>16</v>
      </c>
      <c r="E6" s="12">
        <v>200</v>
      </c>
      <c r="F6" s="10"/>
      <c r="G6" s="10">
        <f t="shared" ref="G6" si="0">E6*F6</f>
        <v>0</v>
      </c>
      <c r="H6" s="26"/>
      <c r="I6" s="10">
        <f t="shared" ref="I6" si="1">F6+H6*F6</f>
        <v>0</v>
      </c>
      <c r="J6" s="61">
        <f t="shared" ref="J6:J8" si="2">G6+H6*G6</f>
        <v>0</v>
      </c>
      <c r="K6" s="61">
        <f>G6*50%</f>
        <v>0</v>
      </c>
      <c r="L6" s="61">
        <f t="shared" ref="L6" si="3">J6*50%</f>
        <v>0</v>
      </c>
      <c r="M6" s="61">
        <f t="shared" ref="M6" si="4">G6+K6</f>
        <v>0</v>
      </c>
      <c r="N6" s="55">
        <f t="shared" ref="N6" si="5">J6+L6</f>
        <v>0</v>
      </c>
    </row>
    <row r="7" spans="1:16" ht="49.5" customHeight="1" x14ac:dyDescent="0.25">
      <c r="A7" s="8">
        <v>3</v>
      </c>
      <c r="B7" s="41" t="s">
        <v>36</v>
      </c>
      <c r="C7" s="13"/>
      <c r="D7" s="8" t="s">
        <v>16</v>
      </c>
      <c r="E7" s="12">
        <v>150</v>
      </c>
      <c r="F7" s="10"/>
      <c r="G7" s="10">
        <f t="shared" ref="G7:G8" si="6">E7*F7</f>
        <v>0</v>
      </c>
      <c r="H7" s="26"/>
      <c r="I7" s="10">
        <f t="shared" ref="I7:I8" si="7">F7+H7*F7</f>
        <v>0</v>
      </c>
      <c r="J7" s="61">
        <f t="shared" si="2"/>
        <v>0</v>
      </c>
      <c r="K7" s="61">
        <f>G7*50%</f>
        <v>0</v>
      </c>
      <c r="L7" s="55">
        <f t="shared" ref="L7:L9" si="8">J7*50%</f>
        <v>0</v>
      </c>
      <c r="M7" s="55">
        <f t="shared" ref="M7:M8" si="9">G7+K7</f>
        <v>0</v>
      </c>
      <c r="N7" s="55">
        <f t="shared" ref="N7:N9" si="10">J7+L7</f>
        <v>0</v>
      </c>
    </row>
    <row r="8" spans="1:16" ht="44.25" customHeight="1" x14ac:dyDescent="0.25">
      <c r="A8" s="8">
        <v>4</v>
      </c>
      <c r="B8" s="41" t="s">
        <v>37</v>
      </c>
      <c r="C8" s="13"/>
      <c r="D8" s="8" t="s">
        <v>16</v>
      </c>
      <c r="E8" s="12">
        <v>500</v>
      </c>
      <c r="F8" s="10"/>
      <c r="G8" s="10">
        <f t="shared" si="6"/>
        <v>0</v>
      </c>
      <c r="H8" s="26"/>
      <c r="I8" s="10">
        <f t="shared" si="7"/>
        <v>0</v>
      </c>
      <c r="J8" s="61">
        <f t="shared" si="2"/>
        <v>0</v>
      </c>
      <c r="K8" s="61">
        <f>G8*50%</f>
        <v>0</v>
      </c>
      <c r="L8" s="55">
        <f t="shared" si="8"/>
        <v>0</v>
      </c>
      <c r="M8" s="55">
        <f t="shared" si="9"/>
        <v>0</v>
      </c>
      <c r="N8" s="55">
        <f t="shared" si="10"/>
        <v>0</v>
      </c>
    </row>
    <row r="9" spans="1:16" ht="30" customHeight="1" x14ac:dyDescent="0.25">
      <c r="A9" s="1"/>
      <c r="B9" s="1"/>
      <c r="E9" s="1"/>
      <c r="G9" s="14">
        <f>SUM(G5:G8)</f>
        <v>0</v>
      </c>
      <c r="H9" s="40"/>
      <c r="I9" s="40"/>
      <c r="J9" s="55">
        <f>SUM(J5:J8)</f>
        <v>0</v>
      </c>
      <c r="K9" s="55">
        <f>SUM(K5:K8)</f>
        <v>0</v>
      </c>
      <c r="L9" s="55">
        <f t="shared" si="8"/>
        <v>0</v>
      </c>
      <c r="M9" s="55">
        <f>SUM(M5:M8)</f>
        <v>0</v>
      </c>
      <c r="N9" s="55">
        <f t="shared" si="10"/>
        <v>0</v>
      </c>
    </row>
    <row r="10" spans="1:16" ht="23.25" customHeight="1" x14ac:dyDescent="0.25">
      <c r="A10" s="24" t="s">
        <v>18</v>
      </c>
      <c r="E10" s="24"/>
    </row>
    <row r="11" spans="1:16" x14ac:dyDescent="0.25">
      <c r="A11" s="31" t="s">
        <v>26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6" x14ac:dyDescent="0.25">
      <c r="A12" s="31" t="s">
        <v>25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x14ac:dyDescent="0.25">
      <c r="A13" s="31" t="s">
        <v>38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2.75" customHeight="1" x14ac:dyDescent="0.25">
      <c r="A14" s="31" t="s">
        <v>39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2"/>
      <c r="N14" s="21"/>
      <c r="O14" s="21"/>
    </row>
    <row r="15" spans="1:16" ht="14.2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6" ht="18" customHeight="1" x14ac:dyDescent="0.25">
      <c r="A16" s="29"/>
      <c r="B16" s="24"/>
    </row>
    <row r="17" spans="1:11" ht="1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21" customHeigh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30"/>
    </row>
    <row r="19" spans="1:11" ht="60.75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ht="43.5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25"/>
    </row>
    <row r="26" spans="1:11" ht="19.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25"/>
    </row>
  </sheetData>
  <mergeCells count="4">
    <mergeCell ref="A17:J18"/>
    <mergeCell ref="A19:I19"/>
    <mergeCell ref="B25:J25"/>
    <mergeCell ref="B26:J26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29E1-FFF1-48FE-9625-C4BBDA475842}">
  <sheetPr>
    <pageSetUpPr fitToPage="1"/>
  </sheetPr>
  <dimension ref="A1:P25"/>
  <sheetViews>
    <sheetView workbookViewId="0">
      <selection activeCell="M12" sqref="M12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6.1406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70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68.25" customHeight="1" x14ac:dyDescent="0.25">
      <c r="A5" s="8">
        <v>1</v>
      </c>
      <c r="B5" s="8" t="s">
        <v>41</v>
      </c>
      <c r="C5" s="13"/>
      <c r="D5" s="8" t="s">
        <v>16</v>
      </c>
      <c r="E5" s="12">
        <v>5000</v>
      </c>
      <c r="F5" s="10"/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1" t="s">
        <v>42</v>
      </c>
      <c r="B10" s="1"/>
      <c r="C10" s="1"/>
      <c r="D10" s="1"/>
      <c r="E10" s="1"/>
      <c r="F10" s="1"/>
      <c r="G10" s="1"/>
      <c r="H10" s="1"/>
      <c r="I10" s="1"/>
    </row>
    <row r="11" spans="1:16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2"/>
      <c r="M11" s="22"/>
      <c r="N11" s="21"/>
      <c r="O11" s="21"/>
    </row>
    <row r="12" spans="1:16" x14ac:dyDescent="0.25">
      <c r="A12" s="1" t="s">
        <v>28</v>
      </c>
      <c r="B12" s="1"/>
      <c r="C12" s="1"/>
      <c r="D12" s="27"/>
      <c r="E12" s="1"/>
      <c r="F12" s="1"/>
      <c r="G12" s="1"/>
      <c r="H12" s="1"/>
      <c r="I12" s="1"/>
      <c r="J12" s="1"/>
      <c r="K12" s="1"/>
      <c r="L12" s="22"/>
      <c r="M12" s="22"/>
      <c r="N12" s="21"/>
      <c r="O12" s="21"/>
    </row>
    <row r="13" spans="1:16" x14ac:dyDescent="0.25">
      <c r="A13" s="24"/>
      <c r="B13" s="1"/>
      <c r="C13" s="1"/>
      <c r="D13" s="1"/>
      <c r="E13" s="1"/>
      <c r="F13" s="1"/>
      <c r="G13" s="1"/>
      <c r="H13" s="1"/>
      <c r="I13" s="1"/>
      <c r="J13" s="1"/>
      <c r="K13" s="1"/>
      <c r="L13" s="22"/>
      <c r="M13" s="22"/>
      <c r="N13" s="21"/>
      <c r="O13" s="21"/>
    </row>
    <row r="14" spans="1:16" ht="20.25" customHeight="1" x14ac:dyDescent="0.25">
      <c r="A14" s="1"/>
      <c r="B14" s="24"/>
      <c r="C14" s="28"/>
      <c r="D14" s="28"/>
      <c r="E14" s="24"/>
      <c r="F14" s="1"/>
    </row>
    <row r="15" spans="1:16" ht="18" customHeight="1" x14ac:dyDescent="0.25">
      <c r="A15" s="29"/>
      <c r="B15" s="1"/>
      <c r="C15" s="1"/>
      <c r="D15" s="1"/>
      <c r="E15" s="1"/>
      <c r="F15" s="1"/>
      <c r="G15" s="1"/>
      <c r="H15" s="1"/>
      <c r="I15" s="1"/>
    </row>
    <row r="16" spans="1:16" ht="1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30"/>
    </row>
    <row r="17" spans="1:11" ht="4.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20.2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25"/>
    </row>
    <row r="25" spans="1:11" ht="19.5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E164-49FE-4CCF-A5FC-3D040C309181}">
  <sheetPr>
    <pageSetUpPr fitToPage="1"/>
  </sheetPr>
  <dimension ref="A1:P25"/>
  <sheetViews>
    <sheetView workbookViewId="0">
      <selection activeCell="H6" sqref="H6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71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68.25" customHeight="1" x14ac:dyDescent="0.25">
      <c r="A5" s="8">
        <v>1</v>
      </c>
      <c r="B5" s="8" t="s">
        <v>43</v>
      </c>
      <c r="C5" s="13"/>
      <c r="D5" s="8" t="s">
        <v>16</v>
      </c>
      <c r="E5" s="12">
        <v>1000</v>
      </c>
      <c r="F5" s="10"/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44">
        <f>J5*50%</f>
        <v>0</v>
      </c>
      <c r="M5" s="44">
        <f>G5+K5</f>
        <v>0</v>
      </c>
      <c r="N5" s="43">
        <f>J5+L5</f>
        <v>0</v>
      </c>
    </row>
    <row r="6" spans="1:16" ht="67.5" customHeight="1" x14ac:dyDescent="0.25">
      <c r="A6" s="8">
        <v>2</v>
      </c>
      <c r="B6" s="13" t="s">
        <v>44</v>
      </c>
      <c r="C6" s="13"/>
      <c r="D6" s="8" t="s">
        <v>16</v>
      </c>
      <c r="E6" s="12">
        <v>250</v>
      </c>
      <c r="F6" s="10"/>
      <c r="G6" s="10">
        <f>E6*F6</f>
        <v>0</v>
      </c>
      <c r="H6" s="26"/>
      <c r="I6" s="10">
        <f>F6+H6*F6</f>
        <v>0</v>
      </c>
      <c r="J6" s="10">
        <f>G6+H6*G6</f>
        <v>0</v>
      </c>
      <c r="K6" s="10">
        <f>G6*50%</f>
        <v>0</v>
      </c>
      <c r="L6" s="43">
        <f>J6*50%</f>
        <v>0</v>
      </c>
      <c r="M6" s="43">
        <f>G6+K6</f>
        <v>0</v>
      </c>
      <c r="N6" s="43">
        <f>J6+L6</f>
        <v>0</v>
      </c>
    </row>
    <row r="7" spans="1:16" ht="27.75" customHeight="1" x14ac:dyDescent="0.25">
      <c r="A7" s="16"/>
      <c r="B7" s="17"/>
      <c r="C7" s="17"/>
      <c r="D7" s="16"/>
      <c r="E7" s="18"/>
      <c r="F7" s="19"/>
      <c r="G7" s="10">
        <f>SUM(G5:G6)</f>
        <v>0</v>
      </c>
      <c r="H7" s="8"/>
      <c r="I7" s="10"/>
      <c r="J7" s="10">
        <f>SUM(J5:J6)</f>
        <v>0</v>
      </c>
      <c r="K7" s="10">
        <f>SUM(K5:K6)</f>
        <v>0</v>
      </c>
      <c r="L7" s="43">
        <f>SUM(L5:L6)</f>
        <v>0</v>
      </c>
      <c r="M7" s="43">
        <f>SUM(M5:M6)</f>
        <v>0</v>
      </c>
      <c r="N7" s="43">
        <f>SUM(N5:N6)</f>
        <v>0</v>
      </c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</row>
    <row r="11" spans="1:16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2"/>
      <c r="M11" s="22"/>
      <c r="N11" s="21"/>
      <c r="O11" s="21"/>
    </row>
    <row r="12" spans="1:16" x14ac:dyDescent="0.25">
      <c r="A12" s="1" t="s">
        <v>45</v>
      </c>
      <c r="B12" s="1"/>
      <c r="C12" s="1"/>
      <c r="D12" s="27"/>
      <c r="E12" s="1"/>
      <c r="F12" s="1"/>
      <c r="G12" s="1"/>
      <c r="H12" s="1"/>
      <c r="I12" s="1"/>
      <c r="J12" s="1"/>
      <c r="K12" s="1"/>
      <c r="L12" s="22"/>
      <c r="M12" s="22"/>
      <c r="N12" s="21"/>
      <c r="O12" s="21"/>
    </row>
    <row r="13" spans="1:16" x14ac:dyDescent="0.25">
      <c r="A13" s="24" t="s">
        <v>46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2"/>
      <c r="M13" s="22"/>
      <c r="N13" s="21"/>
      <c r="O13" s="21"/>
    </row>
    <row r="14" spans="1:16" ht="20.25" customHeight="1" x14ac:dyDescent="0.25">
      <c r="A14" s="1"/>
      <c r="B14" s="24"/>
      <c r="C14" s="28"/>
      <c r="D14" s="28"/>
      <c r="E14" s="24"/>
      <c r="F14" s="1"/>
    </row>
    <row r="15" spans="1:16" ht="18" customHeight="1" x14ac:dyDescent="0.25">
      <c r="A15" s="29"/>
      <c r="B15" s="1"/>
      <c r="C15" s="1"/>
      <c r="D15" s="1"/>
      <c r="E15" s="1"/>
      <c r="F15" s="1"/>
      <c r="G15" s="1"/>
      <c r="H15" s="1"/>
      <c r="I15" s="1"/>
    </row>
    <row r="16" spans="1:16" ht="1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30"/>
    </row>
    <row r="17" spans="1:11" ht="4.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20.2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25"/>
    </row>
    <row r="25" spans="1:11" ht="19.5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E2BD-24E0-46C6-ABCD-DE3C7458037A}">
  <sheetPr>
    <pageSetUpPr fitToPage="1"/>
  </sheetPr>
  <dimension ref="A1:P24"/>
  <sheetViews>
    <sheetView workbookViewId="0">
      <selection activeCell="R6" sqref="R6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72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138.75" customHeight="1" x14ac:dyDescent="0.25">
      <c r="A5" s="8">
        <v>1</v>
      </c>
      <c r="B5" s="8" t="s">
        <v>47</v>
      </c>
      <c r="C5" s="13"/>
      <c r="D5" s="8" t="s">
        <v>16</v>
      </c>
      <c r="E5" s="12">
        <v>50</v>
      </c>
      <c r="F5" s="10"/>
      <c r="G5" s="10">
        <f>E5*F5</f>
        <v>0</v>
      </c>
      <c r="H5" s="45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ht="144" customHeight="1" x14ac:dyDescent="0.25">
      <c r="A6" s="8">
        <v>1</v>
      </c>
      <c r="B6" s="13" t="s">
        <v>48</v>
      </c>
      <c r="C6" s="13"/>
      <c r="D6" s="8" t="s">
        <v>16</v>
      </c>
      <c r="E6" s="12">
        <v>20</v>
      </c>
      <c r="F6" s="10"/>
      <c r="G6" s="10">
        <f>E6*F6</f>
        <v>0</v>
      </c>
      <c r="H6" s="45"/>
      <c r="I6" s="10">
        <f>F6+H6*F6</f>
        <v>0</v>
      </c>
      <c r="J6" s="10">
        <f>G6+H6*G6</f>
        <v>0</v>
      </c>
      <c r="K6" s="10">
        <f>G6*50%</f>
        <v>0</v>
      </c>
      <c r="L6" s="14">
        <f>J6*50%</f>
        <v>0</v>
      </c>
      <c r="M6" s="14">
        <f>G6+K6</f>
        <v>0</v>
      </c>
      <c r="N6" s="14">
        <f>J6+L6</f>
        <v>0</v>
      </c>
    </row>
    <row r="7" spans="1:16" ht="30" customHeight="1" x14ac:dyDescent="0.25">
      <c r="A7" s="16"/>
      <c r="B7" s="17"/>
      <c r="C7" s="17"/>
      <c r="D7" s="16"/>
      <c r="E7" s="18"/>
      <c r="F7" s="19"/>
      <c r="G7" s="10">
        <f>SUM(G5:G6)</f>
        <v>0</v>
      </c>
      <c r="H7" s="16"/>
      <c r="I7" s="10"/>
      <c r="J7" s="10">
        <f t="shared" ref="J7:N7" si="0">SUM(J5:J6)</f>
        <v>0</v>
      </c>
      <c r="K7" s="10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31" t="s">
        <v>49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6" x14ac:dyDescent="0.25">
      <c r="A11" s="31" t="s">
        <v>26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2"/>
      <c r="N11" s="21"/>
      <c r="O11" s="21"/>
    </row>
    <row r="12" spans="1:16" x14ac:dyDescent="0.25">
      <c r="A12" s="31" t="s">
        <v>50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ht="12.75" customHeight="1" x14ac:dyDescent="0.25">
      <c r="A13" s="31" t="s">
        <v>51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4.2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6" ht="18" customHeight="1" x14ac:dyDescent="0.25">
      <c r="A15" s="39" t="s">
        <v>52</v>
      </c>
      <c r="B15" s="35"/>
    </row>
    <row r="16" spans="1:16" ht="8.2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30"/>
    </row>
    <row r="17" spans="1:11" ht="21" hidden="1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15" customHeight="1" x14ac:dyDescent="0.25">
      <c r="A18" s="46" t="s">
        <v>23</v>
      </c>
      <c r="B18" s="46"/>
      <c r="C18" s="46"/>
      <c r="D18" s="46"/>
      <c r="E18" s="46"/>
      <c r="F18" s="46"/>
      <c r="G18" s="46"/>
      <c r="H18" s="46"/>
      <c r="I18" s="46"/>
      <c r="J18" s="47"/>
      <c r="K18" s="48"/>
    </row>
    <row r="19" spans="1:11" ht="15" customHeight="1" x14ac:dyDescent="0.25">
      <c r="A19" s="46" t="s">
        <v>50</v>
      </c>
      <c r="B19" s="46"/>
      <c r="C19" s="46"/>
      <c r="D19" s="46"/>
      <c r="E19" s="46"/>
      <c r="F19" s="46"/>
      <c r="G19" s="46"/>
      <c r="H19" s="46"/>
      <c r="I19" s="46"/>
      <c r="J19" s="47"/>
      <c r="K19" s="48"/>
    </row>
    <row r="20" spans="1:11" ht="15" customHeight="1" x14ac:dyDescent="0.25">
      <c r="A20" s="46" t="s">
        <v>53</v>
      </c>
      <c r="B20" s="46"/>
      <c r="C20" s="46"/>
      <c r="D20" s="46"/>
      <c r="E20" s="46"/>
      <c r="F20" s="46"/>
      <c r="G20" s="46"/>
      <c r="H20" s="46"/>
      <c r="I20" s="46"/>
      <c r="J20" s="47"/>
      <c r="K20" s="48"/>
    </row>
    <row r="21" spans="1:1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12.75" customHeight="1" x14ac:dyDescent="0.25">
      <c r="B23" s="62"/>
      <c r="C23" s="62"/>
      <c r="D23" s="62"/>
      <c r="E23" s="62"/>
      <c r="F23" s="62"/>
      <c r="G23" s="62"/>
      <c r="H23" s="62"/>
      <c r="I23" s="62"/>
      <c r="J23" s="62"/>
      <c r="K23" s="25"/>
    </row>
    <row r="24" spans="1:11" ht="19.5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25"/>
    </row>
  </sheetData>
  <mergeCells count="3">
    <mergeCell ref="A16:J17"/>
    <mergeCell ref="B23:J23"/>
    <mergeCell ref="B24:J24"/>
  </mergeCells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A6D4-E0AC-4A16-8567-0E789B20E9BB}">
  <sheetPr>
    <pageSetUpPr fitToPage="1"/>
  </sheetPr>
  <dimension ref="A1:P25"/>
  <sheetViews>
    <sheetView workbookViewId="0">
      <selection activeCell="H5" sqref="H5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73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93" customHeight="1" x14ac:dyDescent="0.25">
      <c r="A5" s="8">
        <v>1</v>
      </c>
      <c r="B5" s="8" t="s">
        <v>54</v>
      </c>
      <c r="C5" s="13"/>
      <c r="D5" s="8" t="s">
        <v>16</v>
      </c>
      <c r="E5" s="12">
        <v>700</v>
      </c>
      <c r="F5" s="10"/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6" x14ac:dyDescent="0.25">
      <c r="A11" s="1" t="s">
        <v>26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2"/>
      <c r="M11" s="22"/>
      <c r="N11" s="21"/>
      <c r="O11" s="21"/>
    </row>
    <row r="12" spans="1:16" x14ac:dyDescent="0.25">
      <c r="A12" s="1" t="s">
        <v>25</v>
      </c>
      <c r="B12" s="1"/>
      <c r="C12" s="1"/>
      <c r="D12" s="27"/>
      <c r="E12" s="1"/>
      <c r="F12" s="1"/>
      <c r="G12" s="1"/>
      <c r="H12" s="1"/>
      <c r="I12" s="1"/>
      <c r="J12" s="1"/>
      <c r="K12" s="1"/>
      <c r="L12" s="22"/>
      <c r="M12" s="22"/>
      <c r="N12" s="21"/>
      <c r="O12" s="21"/>
    </row>
    <row r="13" spans="1:16" x14ac:dyDescent="0.25">
      <c r="A13" s="1" t="s">
        <v>55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2"/>
      <c r="M13" s="22"/>
      <c r="N13" s="21"/>
      <c r="O13" s="21"/>
    </row>
    <row r="14" spans="1:16" ht="20.25" customHeight="1" x14ac:dyDescent="0.25">
      <c r="A14" s="1"/>
      <c r="B14" s="24"/>
      <c r="C14" s="28"/>
      <c r="D14" s="28"/>
      <c r="E14" s="24"/>
      <c r="F14" s="1"/>
    </row>
    <row r="15" spans="1:16" ht="18" customHeight="1" x14ac:dyDescent="0.25">
      <c r="A15" s="29"/>
      <c r="B15" s="1"/>
      <c r="C15" s="1"/>
      <c r="D15" s="1"/>
      <c r="E15" s="1"/>
      <c r="F15" s="1"/>
      <c r="G15" s="1"/>
      <c r="H15" s="1"/>
      <c r="I15" s="1"/>
    </row>
    <row r="16" spans="1:16" ht="1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30"/>
    </row>
    <row r="17" spans="1:11" ht="4.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20.2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25"/>
    </row>
    <row r="25" spans="1:11" ht="19.5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A4A-3B53-41D8-B66F-7A57CADDF83E}">
  <sheetPr>
    <pageSetUpPr fitToPage="1"/>
  </sheetPr>
  <dimension ref="A1:P25"/>
  <sheetViews>
    <sheetView workbookViewId="0">
      <selection activeCell="H5" sqref="H5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59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93" customHeight="1" x14ac:dyDescent="0.25">
      <c r="A5" s="8">
        <v>1</v>
      </c>
      <c r="B5" s="8" t="s">
        <v>56</v>
      </c>
      <c r="C5" s="13"/>
      <c r="D5" s="8" t="s">
        <v>16</v>
      </c>
      <c r="E5" s="12">
        <v>200</v>
      </c>
      <c r="F5" s="10"/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6" x14ac:dyDescent="0.25">
      <c r="A11" s="31" t="s">
        <v>26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2"/>
      <c r="N11" s="21"/>
      <c r="O11" s="21"/>
    </row>
    <row r="12" spans="1:16" x14ac:dyDescent="0.25">
      <c r="A12" s="31" t="s">
        <v>57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ht="12.75" customHeight="1" x14ac:dyDescent="0.25">
      <c r="A13" s="31" t="s">
        <v>58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4.2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6" ht="18" customHeight="1" x14ac:dyDescent="0.25">
      <c r="A15" s="29"/>
      <c r="B15" s="24"/>
    </row>
    <row r="16" spans="1:16" ht="1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30"/>
    </row>
    <row r="17" spans="1:11" ht="21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16.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25"/>
    </row>
    <row r="25" spans="1:11" ht="19.5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655E-EFF8-421B-9359-D2B553261BB6}">
  <sheetPr>
    <pageSetUpPr fitToPage="1"/>
  </sheetPr>
  <dimension ref="A1:P25"/>
  <sheetViews>
    <sheetView workbookViewId="0">
      <selection activeCell="M14" sqref="M14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10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74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68.25" customHeight="1" x14ac:dyDescent="0.25">
      <c r="A5" s="8">
        <v>1</v>
      </c>
      <c r="B5" s="8" t="s">
        <v>60</v>
      </c>
      <c r="C5" s="13"/>
      <c r="D5" s="8" t="s">
        <v>16</v>
      </c>
      <c r="E5" s="12">
        <v>200</v>
      </c>
      <c r="F5" s="10"/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6" x14ac:dyDescent="0.25">
      <c r="A11" s="1" t="s">
        <v>24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2"/>
      <c r="M11" s="22"/>
      <c r="N11" s="21"/>
      <c r="O11" s="21"/>
    </row>
    <row r="12" spans="1:16" x14ac:dyDescent="0.25">
      <c r="A12" s="49" t="s">
        <v>29</v>
      </c>
      <c r="B12" s="49"/>
      <c r="C12" s="49"/>
      <c r="D12" s="50"/>
      <c r="E12" s="49"/>
      <c r="F12" s="49"/>
      <c r="G12" s="49"/>
      <c r="H12" s="49"/>
      <c r="I12" s="49"/>
      <c r="J12" s="49"/>
      <c r="K12" s="49"/>
      <c r="L12" s="51"/>
      <c r="M12" s="22"/>
      <c r="N12" s="21"/>
      <c r="O12" s="21"/>
    </row>
    <row r="13" spans="1:16" x14ac:dyDescent="0.25">
      <c r="A13" s="49" t="s">
        <v>27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51"/>
      <c r="M13" s="22"/>
      <c r="N13" s="21"/>
      <c r="O13" s="21"/>
    </row>
    <row r="14" spans="1:16" ht="15" customHeight="1" x14ac:dyDescent="0.25">
      <c r="A14" s="49" t="s">
        <v>28</v>
      </c>
      <c r="B14" s="52"/>
      <c r="C14" s="53"/>
      <c r="D14" s="53"/>
      <c r="E14" s="52"/>
      <c r="F14" s="49"/>
      <c r="G14" s="54"/>
      <c r="H14" s="54"/>
      <c r="I14" s="54"/>
      <c r="J14" s="54"/>
      <c r="K14" s="54"/>
      <c r="L14" s="54"/>
    </row>
    <row r="15" spans="1:16" ht="18" customHeight="1" x14ac:dyDescent="0.25">
      <c r="A15" s="29"/>
      <c r="B15" s="1"/>
      <c r="C15" s="1"/>
      <c r="D15" s="1"/>
      <c r="E15" s="1"/>
      <c r="F15" s="1"/>
      <c r="G15" s="1"/>
      <c r="H15" s="1"/>
      <c r="I15" s="1"/>
    </row>
    <row r="16" spans="1:16" ht="1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30"/>
    </row>
    <row r="17" spans="1:11" ht="4.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20.2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25"/>
    </row>
    <row r="25" spans="1:11" ht="19.5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8A60-CA4D-4114-AD13-AEF1C4DE2268}">
  <sheetPr>
    <pageSetUpPr fitToPage="1"/>
  </sheetPr>
  <dimension ref="A1:P25"/>
  <sheetViews>
    <sheetView workbookViewId="0">
      <selection activeCell="A16" sqref="A16:J17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61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68.25" customHeight="1" x14ac:dyDescent="0.25">
      <c r="A5" s="8">
        <v>1</v>
      </c>
      <c r="B5" s="8" t="s">
        <v>62</v>
      </c>
      <c r="C5" s="13"/>
      <c r="D5" s="8" t="s">
        <v>16</v>
      </c>
      <c r="E5" s="12">
        <v>100</v>
      </c>
      <c r="F5" s="10"/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6" x14ac:dyDescent="0.25">
      <c r="A11" s="31" t="s">
        <v>24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2"/>
      <c r="N11" s="21"/>
      <c r="O11" s="21"/>
    </row>
    <row r="12" spans="1:16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ht="12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4.2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6" ht="18" customHeight="1" x14ac:dyDescent="0.25">
      <c r="A15" s="29"/>
      <c r="B15" s="24"/>
    </row>
    <row r="16" spans="1:16" ht="1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30"/>
    </row>
    <row r="17" spans="1:11" ht="21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16.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25"/>
    </row>
    <row r="25" spans="1:11" ht="19.5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357D-2AAD-4E19-AB91-FAFE66169BF9}">
  <sheetPr>
    <pageSetUpPr fitToPage="1"/>
  </sheetPr>
  <dimension ref="A1:P26"/>
  <sheetViews>
    <sheetView workbookViewId="0">
      <selection activeCell="H6" sqref="H6"/>
    </sheetView>
  </sheetViews>
  <sheetFormatPr defaultColWidth="9.140625" defaultRowHeight="15" x14ac:dyDescent="0.25"/>
  <cols>
    <col min="1" max="1" width="5.5703125" style="5" customWidth="1"/>
    <col min="2" max="2" width="27.5703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10" style="5" bestFit="1" customWidth="1"/>
    <col min="7" max="7" width="15.710937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65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68.25" customHeight="1" x14ac:dyDescent="0.25">
      <c r="A5" s="8">
        <v>1</v>
      </c>
      <c r="B5" s="8" t="s">
        <v>66</v>
      </c>
      <c r="C5" s="13"/>
      <c r="D5" s="8" t="s">
        <v>16</v>
      </c>
      <c r="E5" s="12">
        <v>50</v>
      </c>
      <c r="F5" s="10"/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ht="78" customHeight="1" x14ac:dyDescent="0.25">
      <c r="A6" s="8">
        <v>2</v>
      </c>
      <c r="B6" s="8" t="s">
        <v>67</v>
      </c>
      <c r="C6" s="13"/>
      <c r="D6" s="8" t="s">
        <v>16</v>
      </c>
      <c r="E6" s="12">
        <v>60</v>
      </c>
      <c r="F6" s="10"/>
      <c r="G6" s="10">
        <f t="shared" ref="G6" si="0">E6*F6</f>
        <v>0</v>
      </c>
      <c r="H6" s="26"/>
      <c r="I6" s="10">
        <f t="shared" ref="I6" si="1">F6+H6*F6</f>
        <v>0</v>
      </c>
      <c r="J6" s="10">
        <f>G6+H6*G6</f>
        <v>0</v>
      </c>
      <c r="K6" s="10">
        <f>G6*50%</f>
        <v>0</v>
      </c>
      <c r="L6" s="10">
        <f t="shared" ref="L6" si="2">J6*50%</f>
        <v>0</v>
      </c>
      <c r="M6" s="10">
        <f t="shared" ref="M6" si="3">G6+K6</f>
        <v>0</v>
      </c>
      <c r="N6" s="14">
        <f t="shared" ref="N6" si="4">J6+L6</f>
        <v>0</v>
      </c>
    </row>
    <row r="7" spans="1:16" x14ac:dyDescent="0.25">
      <c r="A7" s="8"/>
      <c r="B7" s="13"/>
      <c r="C7" s="13"/>
      <c r="D7" s="8"/>
      <c r="E7" s="12"/>
      <c r="F7" s="10" t="s">
        <v>17</v>
      </c>
      <c r="G7" s="10">
        <f>SUM(G5:G6)</f>
        <v>0</v>
      </c>
      <c r="H7" s="8"/>
      <c r="I7" s="10"/>
      <c r="J7" s="10">
        <f>SUM(J5:J6)</f>
        <v>0</v>
      </c>
      <c r="K7" s="10">
        <f>SUM(K5:K6)</f>
        <v>0</v>
      </c>
      <c r="L7" s="15">
        <f>SUM(L5:L6)</f>
        <v>0</v>
      </c>
      <c r="M7" s="15">
        <f>SUM(M5:M6)</f>
        <v>0</v>
      </c>
      <c r="N7" s="14">
        <f>SUM(N5:N6)</f>
        <v>0</v>
      </c>
    </row>
    <row r="8" spans="1:16" x14ac:dyDescent="0.25">
      <c r="A8" s="16"/>
      <c r="B8" s="17"/>
      <c r="C8" s="17"/>
      <c r="D8" s="16"/>
      <c r="E8" s="18"/>
      <c r="F8" s="19"/>
      <c r="G8" s="19"/>
      <c r="H8" s="16"/>
      <c r="I8" s="19"/>
      <c r="J8" s="19"/>
      <c r="K8" s="19"/>
    </row>
    <row r="9" spans="1:16" x14ac:dyDescent="0.25">
      <c r="A9" s="1"/>
      <c r="B9" s="1"/>
      <c r="E9" s="1"/>
    </row>
    <row r="10" spans="1:16" ht="23.25" customHeight="1" x14ac:dyDescent="0.25">
      <c r="A10" s="24" t="s">
        <v>18</v>
      </c>
      <c r="E10" s="24"/>
    </row>
    <row r="11" spans="1:16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6" ht="15" customHeight="1" x14ac:dyDescent="0.25">
      <c r="A12" s="1" t="s">
        <v>68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2"/>
      <c r="N12" s="21"/>
      <c r="O12" s="21"/>
    </row>
    <row r="13" spans="1:16" x14ac:dyDescent="0.25">
      <c r="A13" s="1" t="s">
        <v>39</v>
      </c>
      <c r="B13" s="1"/>
      <c r="C13" s="1"/>
      <c r="D13" s="1"/>
      <c r="E13" s="1" t="s">
        <v>39</v>
      </c>
      <c r="F13" s="1"/>
      <c r="G13" s="1"/>
      <c r="H13" s="1"/>
      <c r="I13" s="1"/>
      <c r="J13" s="1"/>
      <c r="K13" s="1"/>
      <c r="L13" s="1"/>
      <c r="M13" s="22"/>
      <c r="N13" s="21"/>
      <c r="O13" s="21"/>
    </row>
    <row r="14" spans="1:16" ht="12.75" customHeight="1" x14ac:dyDescent="0.25">
      <c r="A14" s="1" t="s">
        <v>84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2"/>
      <c r="N14" s="21"/>
      <c r="O14" s="21"/>
    </row>
    <row r="15" spans="1:16" ht="14.25" customHeight="1" x14ac:dyDescent="0.25">
      <c r="A15" s="1" t="s">
        <v>22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ht="16.5" customHeight="1" x14ac:dyDescent="0.25">
      <c r="A16" s="5" t="s">
        <v>69</v>
      </c>
      <c r="B16" s="1"/>
    </row>
    <row r="17" spans="1:11" ht="1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21" customHeigh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30"/>
    </row>
    <row r="19" spans="1:11" ht="14.25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ht="43.5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25"/>
    </row>
    <row r="26" spans="1:11" ht="19.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25"/>
    </row>
  </sheetData>
  <mergeCells count="4">
    <mergeCell ref="A17:J18"/>
    <mergeCell ref="A19:I19"/>
    <mergeCell ref="B25:J25"/>
    <mergeCell ref="B26:J26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6894-A7B8-4E5A-9666-8B9CB2706CBF}">
  <sheetPr>
    <pageSetUpPr fitToPage="1"/>
  </sheetPr>
  <dimension ref="A1:P25"/>
  <sheetViews>
    <sheetView workbookViewId="0">
      <selection activeCell="H5" sqref="H5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10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75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93" customHeight="1" x14ac:dyDescent="0.25">
      <c r="A5" s="8">
        <v>1</v>
      </c>
      <c r="B5" s="8" t="s">
        <v>63</v>
      </c>
      <c r="C5" s="13"/>
      <c r="D5" s="8" t="s">
        <v>16</v>
      </c>
      <c r="E5" s="12">
        <v>120</v>
      </c>
      <c r="F5" s="10"/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6" x14ac:dyDescent="0.25">
      <c r="A11" s="31" t="s">
        <v>26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2"/>
      <c r="N11" s="21"/>
      <c r="O11" s="21"/>
    </row>
    <row r="12" spans="1:16" x14ac:dyDescent="0.25">
      <c r="A12" s="31" t="s">
        <v>57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ht="12.75" customHeight="1" x14ac:dyDescent="0.25">
      <c r="A13" s="31" t="s">
        <v>64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4.2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6" ht="18" customHeight="1" x14ac:dyDescent="0.25">
      <c r="A15" s="29"/>
      <c r="B15" s="24"/>
    </row>
    <row r="16" spans="1:16" ht="1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30"/>
    </row>
    <row r="17" spans="1:11" ht="21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16.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25"/>
    </row>
    <row r="25" spans="1:11" ht="19.5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92C9-3F16-404C-8CA4-86E6ECE16890}">
  <sheetPr>
    <pageSetUpPr fitToPage="1"/>
  </sheetPr>
  <dimension ref="A1:P25"/>
  <sheetViews>
    <sheetView topLeftCell="A4" workbookViewId="0">
      <selection activeCell="P7" sqref="P7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83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75" x14ac:dyDescent="0.25">
      <c r="A5" s="8">
        <v>1</v>
      </c>
      <c r="B5" s="41" t="s">
        <v>76</v>
      </c>
      <c r="C5" s="13"/>
      <c r="D5" s="8" t="s">
        <v>16</v>
      </c>
      <c r="E5" s="12">
        <v>200</v>
      </c>
      <c r="F5" s="10"/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ht="88.5" customHeight="1" x14ac:dyDescent="0.25">
      <c r="A6" s="8">
        <v>2</v>
      </c>
      <c r="B6" s="41" t="s">
        <v>77</v>
      </c>
      <c r="C6" s="13"/>
      <c r="D6" s="8" t="s">
        <v>16</v>
      </c>
      <c r="E6" s="12">
        <v>500</v>
      </c>
      <c r="F6" s="10"/>
      <c r="G6" s="10">
        <f t="shared" ref="G6:G7" si="0">E6*F6</f>
        <v>0</v>
      </c>
      <c r="H6" s="26"/>
      <c r="I6" s="10">
        <f t="shared" ref="I6:I7" si="1">F6+H6*F6</f>
        <v>0</v>
      </c>
      <c r="J6" s="10">
        <f>G6+H6*G6</f>
        <v>0</v>
      </c>
      <c r="K6" s="10">
        <f>G6*50%</f>
        <v>0</v>
      </c>
      <c r="L6" s="10">
        <f t="shared" ref="L6:L7" si="2">J6*50%</f>
        <v>0</v>
      </c>
      <c r="M6" s="10">
        <f t="shared" ref="M6:M7" si="3">G6+K6</f>
        <v>0</v>
      </c>
      <c r="N6" s="14">
        <f t="shared" ref="N6:N7" si="4">J6+L6</f>
        <v>0</v>
      </c>
    </row>
    <row r="7" spans="1:16" ht="87.75" customHeight="1" x14ac:dyDescent="0.25">
      <c r="A7" s="8">
        <v>3</v>
      </c>
      <c r="B7" s="41" t="s">
        <v>78</v>
      </c>
      <c r="C7" s="13"/>
      <c r="D7" s="8" t="s">
        <v>16</v>
      </c>
      <c r="E7" s="12">
        <v>1300</v>
      </c>
      <c r="F7" s="10"/>
      <c r="G7" s="10">
        <f t="shared" si="0"/>
        <v>0</v>
      </c>
      <c r="H7" s="26"/>
      <c r="I7" s="10">
        <f t="shared" si="1"/>
        <v>0</v>
      </c>
      <c r="J7" s="10">
        <f>G7+H7*G7</f>
        <v>0</v>
      </c>
      <c r="K7" s="10">
        <f>G7*50%</f>
        <v>0</v>
      </c>
      <c r="L7" s="14">
        <f t="shared" si="2"/>
        <v>0</v>
      </c>
      <c r="M7" s="14">
        <f t="shared" si="3"/>
        <v>0</v>
      </c>
      <c r="N7" s="14">
        <f t="shared" si="4"/>
        <v>0</v>
      </c>
    </row>
    <row r="8" spans="1:16" ht="30" customHeight="1" x14ac:dyDescent="0.25">
      <c r="A8" s="1"/>
      <c r="B8" s="1"/>
      <c r="E8" s="1"/>
      <c r="G8" s="42">
        <f>SUM(G5:G7)</f>
        <v>0</v>
      </c>
      <c r="J8" s="15">
        <f>SUM(J5:J7)</f>
        <v>0</v>
      </c>
      <c r="K8" s="15">
        <f>SUM(K5:K7)</f>
        <v>0</v>
      </c>
      <c r="L8" s="56">
        <f t="shared" ref="L8" si="5">J8*50%</f>
        <v>0</v>
      </c>
      <c r="M8" s="56">
        <f>SUM(M5:M7)</f>
        <v>0</v>
      </c>
      <c r="N8" s="56">
        <f t="shared" ref="N8" si="6">J8+L8</f>
        <v>0</v>
      </c>
    </row>
    <row r="9" spans="1:16" ht="23.25" customHeight="1" x14ac:dyDescent="0.25">
      <c r="A9" s="24" t="s">
        <v>18</v>
      </c>
      <c r="E9" s="24"/>
    </row>
    <row r="10" spans="1:16" x14ac:dyDescent="0.25">
      <c r="A10" s="31" t="s">
        <v>26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6" x14ac:dyDescent="0.25">
      <c r="A11" s="31" t="s">
        <v>25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2"/>
      <c r="N11" s="21"/>
      <c r="O11" s="21"/>
    </row>
    <row r="12" spans="1:16" x14ac:dyDescent="0.25">
      <c r="A12" s="31" t="s">
        <v>38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ht="12.75" customHeight="1" x14ac:dyDescent="0.25">
      <c r="A13" s="31" t="s">
        <v>39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4.25" customHeight="1" x14ac:dyDescent="0.25">
      <c r="A14" s="31" t="s">
        <v>79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6" ht="18" customHeight="1" x14ac:dyDescent="0.25">
      <c r="A15" s="29"/>
      <c r="B15" s="24"/>
    </row>
    <row r="16" spans="1:16" ht="1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30"/>
    </row>
    <row r="17" spans="1:11" ht="21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30"/>
    </row>
    <row r="18" spans="1:11" ht="60.7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25"/>
    </row>
    <row r="25" spans="1:11" ht="19.5" customHeigh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6FCF-8889-4AEE-B1A0-2C35A68BCDC2}">
  <sheetPr>
    <pageSetUpPr fitToPage="1"/>
  </sheetPr>
  <dimension ref="A1:P24"/>
  <sheetViews>
    <sheetView workbookViewId="0">
      <selection activeCell="H6" sqref="H6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80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19</v>
      </c>
      <c r="L4" s="10" t="s">
        <v>15</v>
      </c>
      <c r="M4" s="10" t="s">
        <v>20</v>
      </c>
      <c r="N4" s="10" t="s">
        <v>21</v>
      </c>
      <c r="P4" s="19"/>
    </row>
    <row r="5" spans="1:16" ht="59.25" customHeight="1" x14ac:dyDescent="0.25">
      <c r="A5" s="8">
        <v>1</v>
      </c>
      <c r="B5" s="41" t="s">
        <v>82</v>
      </c>
      <c r="C5" s="13"/>
      <c r="D5" s="8" t="s">
        <v>16</v>
      </c>
      <c r="E5" s="12">
        <v>900</v>
      </c>
      <c r="F5" s="57"/>
      <c r="G5" s="10">
        <f>E5*F5</f>
        <v>0</v>
      </c>
      <c r="H5" s="58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ht="49.5" customHeight="1" x14ac:dyDescent="0.25">
      <c r="A6" s="8">
        <v>2</v>
      </c>
      <c r="B6" s="41" t="s">
        <v>81</v>
      </c>
      <c r="C6" s="13"/>
      <c r="D6" s="8" t="s">
        <v>16</v>
      </c>
      <c r="E6" s="12">
        <v>100</v>
      </c>
      <c r="F6" s="57"/>
      <c r="G6" s="10">
        <f t="shared" ref="G6" si="0">E6*F6</f>
        <v>0</v>
      </c>
      <c r="H6" s="58"/>
      <c r="I6" s="10">
        <f t="shared" ref="I6" si="1">F6+H6*F6</f>
        <v>0</v>
      </c>
      <c r="J6" s="10">
        <f>G6+H6*G6</f>
        <v>0</v>
      </c>
      <c r="K6" s="10">
        <f>G6*50%</f>
        <v>0</v>
      </c>
      <c r="L6" s="10">
        <f t="shared" ref="L6:L7" si="2">J6*50%</f>
        <v>0</v>
      </c>
      <c r="M6" s="10">
        <f t="shared" ref="M6" si="3">G6+K6</f>
        <v>0</v>
      </c>
      <c r="N6" s="14">
        <f t="shared" ref="N6:N7" si="4">J6+L6</f>
        <v>0</v>
      </c>
    </row>
    <row r="7" spans="1:16" ht="30" customHeight="1" x14ac:dyDescent="0.25">
      <c r="A7" s="1"/>
      <c r="B7" s="1"/>
      <c r="E7" s="1"/>
      <c r="G7" s="59">
        <f>SUM(G5:G6)</f>
        <v>0</v>
      </c>
      <c r="J7" s="42">
        <f>SUM(J5:J6)</f>
        <v>0</v>
      </c>
      <c r="K7" s="60">
        <f>SUM(K5:K6)</f>
        <v>0</v>
      </c>
      <c r="L7" s="60">
        <f t="shared" si="2"/>
        <v>0</v>
      </c>
      <c r="M7" s="60">
        <f>SUM(M5:M6)</f>
        <v>0</v>
      </c>
      <c r="N7" s="60">
        <f t="shared" si="4"/>
        <v>0</v>
      </c>
    </row>
    <row r="8" spans="1:16" ht="23.25" customHeight="1" x14ac:dyDescent="0.25">
      <c r="A8" s="24" t="s">
        <v>18</v>
      </c>
      <c r="E8" s="24"/>
    </row>
    <row r="9" spans="1:16" x14ac:dyDescent="0.25">
      <c r="A9" s="31" t="s">
        <v>26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6" x14ac:dyDescent="0.25">
      <c r="A10" s="31" t="s">
        <v>25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22"/>
      <c r="N10" s="21"/>
      <c r="O10" s="21"/>
    </row>
    <row r="11" spans="1:16" x14ac:dyDescent="0.25">
      <c r="A11" s="31" t="s">
        <v>38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2"/>
      <c r="N11" s="21"/>
      <c r="O11" s="21"/>
    </row>
    <row r="12" spans="1:16" ht="12.75" customHeight="1" x14ac:dyDescent="0.25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ht="14.25" customHeight="1" x14ac:dyDescent="0.25">
      <c r="A13" s="31" t="s">
        <v>79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6" ht="18" customHeight="1" x14ac:dyDescent="0.25">
      <c r="A14" s="29"/>
      <c r="B14" s="24"/>
    </row>
    <row r="15" spans="1:16" ht="1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30"/>
    </row>
    <row r="16" spans="1:16" ht="0.7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30"/>
    </row>
    <row r="17" spans="1:11" ht="10.5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23"/>
      <c r="K17" s="23"/>
    </row>
    <row r="18" spans="1:11" ht="15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43.5" customHeight="1" x14ac:dyDescent="0.25">
      <c r="B23" s="62"/>
      <c r="C23" s="62"/>
      <c r="D23" s="62"/>
      <c r="E23" s="62"/>
      <c r="F23" s="62"/>
      <c r="G23" s="62"/>
      <c r="H23" s="62"/>
      <c r="I23" s="62"/>
      <c r="J23" s="62"/>
      <c r="K23" s="25"/>
    </row>
    <row r="24" spans="1:11" ht="19.5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25"/>
    </row>
  </sheetData>
  <mergeCells count="4">
    <mergeCell ref="A15:J16"/>
    <mergeCell ref="A17:I17"/>
    <mergeCell ref="B23:J23"/>
    <mergeCell ref="B24:J24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Anagrelidum-1</vt:lpstr>
      <vt:lpstr>Lenalidoomidum-2</vt:lpstr>
      <vt:lpstr>Zoledronic-3</vt:lpstr>
      <vt:lpstr>Imatinib-4</vt:lpstr>
      <vt:lpstr>Pasireotidum-5</vt:lpstr>
      <vt:lpstr>Sacituzumab Govitecan-6</vt:lpstr>
      <vt:lpstr>Avatrombopag-7</vt:lpstr>
      <vt:lpstr>Cladribin-8</vt:lpstr>
      <vt:lpstr>Fludarabine -9</vt:lpstr>
      <vt:lpstr>Ipilimubab-10</vt:lpstr>
      <vt:lpstr>Fedratinib-11</vt:lpstr>
      <vt:lpstr>Irynotecan-12</vt:lpstr>
      <vt:lpstr>Cytarabina-13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Bałchanowska Katarzyna</dc:creator>
  <cp:lastModifiedBy>Motyka Maja</cp:lastModifiedBy>
  <cp:lastPrinted>2025-01-20T09:06:01Z</cp:lastPrinted>
  <dcterms:created xsi:type="dcterms:W3CDTF">2024-10-03T08:33:27Z</dcterms:created>
  <dcterms:modified xsi:type="dcterms:W3CDTF">2025-02-05T13:42:09Z</dcterms:modified>
</cp:coreProperties>
</file>