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ujitsu\Desktop\"/>
    </mc:Choice>
  </mc:AlternateContent>
  <bookViews>
    <workbookView xWindow="0" yWindow="0" windowWidth="28800" windowHeight="12300"/>
  </bookViews>
  <sheets>
    <sheet name="Zał. 10 - Form. podziału wynagr" sheetId="1" r:id="rId1"/>
  </sheets>
  <definedNames>
    <definedName name="_xlnm.Print_Area" localSheetId="0">'Zał. 10 - Form. podziału wynagr'!$A$1:$H$38</definedName>
    <definedName name="_xlnm.Print_Titles" localSheetId="0">'Zał. 10 - Form. podziału wynagr'!$1:$6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6" i="1" l="1"/>
  <c r="L15" i="1"/>
  <c r="O8" i="1"/>
  <c r="P8" i="1" s="1"/>
  <c r="L8" i="1"/>
  <c r="R8" i="1" l="1"/>
  <c r="M8" i="1"/>
  <c r="S8" i="1" s="1"/>
  <c r="D31" i="1"/>
  <c r="E30" i="1" l="1"/>
  <c r="E18" i="1"/>
  <c r="D16" i="1"/>
  <c r="E15" i="1"/>
  <c r="E35" i="1" l="1"/>
  <c r="E34" i="1"/>
  <c r="D33" i="1" l="1"/>
  <c r="E7" i="1"/>
  <c r="E29" i="1"/>
  <c r="E28" i="1"/>
  <c r="E27" i="1"/>
  <c r="E26" i="1"/>
  <c r="E25" i="1"/>
  <c r="E24" i="1"/>
  <c r="E23" i="1"/>
  <c r="E22" i="1"/>
  <c r="E21" i="1"/>
  <c r="E20" i="1"/>
  <c r="E19" i="1"/>
  <c r="E14" i="1"/>
  <c r="E13" i="1"/>
  <c r="E12" i="1"/>
  <c r="E11" i="1"/>
  <c r="E10" i="1"/>
  <c r="E9" i="1"/>
  <c r="E8" i="1"/>
  <c r="D36" i="1" l="1"/>
  <c r="D32" i="1"/>
  <c r="D17" i="1"/>
  <c r="E31" i="1"/>
  <c r="E16" i="1"/>
  <c r="N8" i="1" l="1"/>
  <c r="Q8" i="1"/>
  <c r="T8" i="1"/>
  <c r="R16" i="1"/>
  <c r="R15" i="1"/>
  <c r="R13" i="1"/>
  <c r="R12" i="1"/>
  <c r="R11" i="1"/>
  <c r="R7" i="1"/>
  <c r="R10" i="1"/>
  <c r="E33" i="1"/>
  <c r="E36" i="1" s="1"/>
  <c r="F15" i="1"/>
  <c r="F18" i="1"/>
  <c r="F30" i="1"/>
  <c r="F33" i="1"/>
  <c r="F16" i="1"/>
  <c r="F34" i="1"/>
  <c r="F35" i="1"/>
  <c r="F19" i="1"/>
  <c r="F12" i="1"/>
  <c r="F21" i="1"/>
  <c r="F23" i="1"/>
  <c r="F29" i="1"/>
  <c r="F26" i="1"/>
  <c r="F27" i="1"/>
  <c r="F13" i="1"/>
  <c r="F9" i="1"/>
  <c r="F25" i="1"/>
  <c r="F20" i="1"/>
  <c r="F24" i="1"/>
  <c r="F11" i="1"/>
  <c r="F36" i="1"/>
  <c r="F8" i="1"/>
  <c r="F28" i="1"/>
  <c r="F14" i="1"/>
  <c r="F31" i="1"/>
  <c r="F10" i="1"/>
  <c r="F7" i="1"/>
  <c r="F22" i="1"/>
  <c r="S10" i="1" l="1"/>
  <c r="L10" i="1"/>
  <c r="S11" i="1"/>
  <c r="L11" i="1"/>
  <c r="S12" i="1"/>
  <c r="L12" i="1"/>
  <c r="O12" i="1" s="1"/>
  <c r="Q12" i="1" s="1"/>
  <c r="S13" i="1"/>
  <c r="S16" i="1"/>
  <c r="S7" i="1"/>
  <c r="L7" i="1"/>
  <c r="S15" i="1"/>
  <c r="L9" i="1" l="1"/>
  <c r="N9" i="1" s="1"/>
  <c r="L13" i="1"/>
  <c r="M13" i="1" s="1"/>
  <c r="L17" i="1"/>
  <c r="M15" i="1"/>
  <c r="M17" i="1" s="1"/>
  <c r="N15" i="1"/>
  <c r="M7" i="1"/>
  <c r="P7" i="1" s="1"/>
  <c r="N7" i="1"/>
  <c r="O7" i="1"/>
  <c r="N12" i="1"/>
  <c r="M12" i="1"/>
  <c r="P12" i="1" s="1"/>
  <c r="Q16" i="1"/>
  <c r="O17" i="1"/>
  <c r="Q17" i="1" s="1"/>
  <c r="P16" i="1"/>
  <c r="P17" i="1" s="1"/>
  <c r="O11" i="1"/>
  <c r="Q11" i="1" s="1"/>
  <c r="N11" i="1"/>
  <c r="M11" i="1"/>
  <c r="P11" i="1" s="1"/>
  <c r="O10" i="1"/>
  <c r="Q10" i="1" s="1"/>
  <c r="M10" i="1"/>
  <c r="P10" i="1" s="1"/>
  <c r="N10" i="1"/>
  <c r="N13" i="1" l="1"/>
  <c r="P13" i="1"/>
  <c r="L14" i="1"/>
  <c r="M9" i="1"/>
  <c r="O13" i="1"/>
  <c r="Q13" i="1" s="1"/>
  <c r="Q7" i="1"/>
  <c r="O14" i="1"/>
  <c r="O9" i="1"/>
  <c r="R17" i="1"/>
  <c r="N17" i="1"/>
  <c r="R9" i="1" l="1"/>
  <c r="T9" i="1" s="1"/>
  <c r="P9" i="1"/>
  <c r="S9" i="1" s="1"/>
  <c r="Q9" i="1"/>
  <c r="Q14" i="1"/>
  <c r="P14" i="1"/>
  <c r="T17" i="1"/>
  <c r="S17" i="1"/>
  <c r="P18" i="1"/>
  <c r="O18" i="1"/>
  <c r="Q18" i="1" s="1"/>
  <c r="L18" i="1" l="1"/>
  <c r="R18" i="1" l="1"/>
  <c r="N18" i="1"/>
  <c r="N14" i="1"/>
  <c r="R14" i="1"/>
  <c r="M14" i="1"/>
  <c r="M18" i="1" s="1"/>
  <c r="T14" i="1" l="1"/>
  <c r="S14" i="1"/>
  <c r="T18" i="1"/>
  <c r="S18" i="1"/>
</calcChain>
</file>

<file path=xl/sharedStrings.xml><?xml version="1.0" encoding="utf-8"?>
<sst xmlns="http://schemas.openxmlformats.org/spreadsheetml/2006/main" count="93" uniqueCount="77">
  <si>
    <t>I</t>
  </si>
  <si>
    <t>cz. 1</t>
  </si>
  <si>
    <t>cz. 2</t>
  </si>
  <si>
    <t>cz. 3</t>
  </si>
  <si>
    <t>cz. 4</t>
  </si>
  <si>
    <t>cz. 5</t>
  </si>
  <si>
    <t>cz. 6</t>
  </si>
  <si>
    <t>cz. 7</t>
  </si>
  <si>
    <t>II</t>
  </si>
  <si>
    <t>Pom. przyłącza wody, pompownia wody bytowej i pompownia wody ppoż., 
instalacja hydrantowa wraz z pracami powiązanymi w budynku B</t>
  </si>
  <si>
    <t>Systemy detekcji gazu ziemnego w pomieszczeniach laboratoryjnych w budynku B wraz z pracami powiązanymi w budynku B</t>
  </si>
  <si>
    <t>Likwidacja magazynu oleju 
wraz z pracami powiązanymi w budynku B</t>
  </si>
  <si>
    <t>Dostosowanie windy w budynku B do wymagań ppoż. oraz wymagań osób z niepełnosprawnościami oraz przebudowa windy w celu wyeliminowania problemu przegrzewania w okresie letnim wraz z pracami powiązanymi w budynku B</t>
  </si>
  <si>
    <t>Przebudowa i rozbudowa systemu klimatyzacji wraz z zasilaniem, automatyką wraz pracami powiązanymi w budynku B</t>
  </si>
  <si>
    <t>Wymiana oświetlenia, przebudowa i rozbudowa instalacji elektrycznych, ułożenie w bruzdach okablowania ppoż. w pomieszczeniach wykonanego w ramach PROJEKT 1 natynkowo
wraz pracami powiązanymi w budynku B</t>
  </si>
  <si>
    <t>Przebudowa instalacji wod-kan,
przebudowa i modernizacja toalet,
budowa kuchni pracowniczych,
wraz pracami powiązanymi w budynku B</t>
  </si>
  <si>
    <t>Modernizacja i regulacja instalacji C.O. w budynku B wraz z pracami powiązanymi</t>
  </si>
  <si>
    <t>Przebudowa i modernizacja kotłowni
w budynku B oraz węzła cieplnego w budynku A, wraz z automatyką i pracami powiązanymi w budynku A i B</t>
  </si>
  <si>
    <t>cz. 8</t>
  </si>
  <si>
    <t>Budowa szatni ogólnodostęnych w budynku B wraz z pracami powiązanymi</t>
  </si>
  <si>
    <t>cz. 9</t>
  </si>
  <si>
    <t>Przebudowa strefy filharmonii w budynku B wraz z pracami powiązanymi</t>
  </si>
  <si>
    <t>cz. 10</t>
  </si>
  <si>
    <t>cz. 11</t>
  </si>
  <si>
    <t>System BMS monitorujący pracę wszystkich systemów w budynku B wraz z pracami powiązanymi z wyniesionym panelem obsługi w centralnej sterowni w budynku A</t>
  </si>
  <si>
    <t>PROJEKT I - CAŁOŚĆ</t>
  </si>
  <si>
    <t>PROJEKT II - CAŁOŚĆ</t>
  </si>
  <si>
    <t>MIN.</t>
  </si>
  <si>
    <t>MAX.</t>
  </si>
  <si>
    <t>NR
PROJEKTU</t>
  </si>
  <si>
    <t>CZĘŚĆ 
PROJEKTU</t>
  </si>
  <si>
    <t>Instalacje oddymiania klatek schodowych 
wraz z pracami powiązanymi w budynku B 
(w tym ekspertyza konstrukcji i wzmocnienie stropu i dachu)</t>
  </si>
  <si>
    <t>Budowa instalacji fotowoltaicznej wraz z automatyką i przebudową instalacji elektrycznej oraz pracami powiązanymi w budynku B 
(w tym ekspertyza konstrukcji i wzmocnienie stropu i dachu)</t>
  </si>
  <si>
    <t>PODZIAŁ WYNAGRODZENIA WYKONAWCY
(żółte pola wypełnia Wykonawca)</t>
  </si>
  <si>
    <t>WYNAGRODZENIE ZA PRACE PROJEKTOWE ŁĄCZNIE
(BEZ KOSZTÓW NADZORÓW AUTORSKICH)</t>
  </si>
  <si>
    <t>PLN
NETTO</t>
  </si>
  <si>
    <t>PLN
BRUTTO</t>
  </si>
  <si>
    <t>UDZIAŁ PROCENTOWY
WYNAGRODZENIA</t>
  </si>
  <si>
    <t>SKRÓTOWY OPIS ZAKRESU PRAC
DLA DANEJ CZĘŚCI PROJEKTU
(Szczegółowy zakres i wymagania dla poszczególnych części
dokumentacji projektowej został 
określony w Załączniku nr 8 do SWZ)</t>
  </si>
  <si>
    <t>UDZIAŁY PROCENTOWE
WYNAGRODZENIA 
RYCZAŁTOWEGO
WYMAGANE PRZEZ ZAMAWIAJĄCEGO</t>
  </si>
  <si>
    <t>ZP/048/24</t>
  </si>
  <si>
    <t>Formularz z podziałem wynagrodzenia ryczałtowego za realizację poszczególnych części przedmiotu zamówienia</t>
  </si>
  <si>
    <t>Załącznik nr 10 do SWZ</t>
  </si>
  <si>
    <t>CAŁKOWITE WYNAGRODZENIE RYCZAŁTOWE WYKONAWCY</t>
  </si>
  <si>
    <t>Instalacje SSP, oświetlenie awaryjne, sygnalizatory akustyczne, akumulatorownia, 
przebudowa instalacji KD,
oraz prace powiązane w budynku B</t>
  </si>
  <si>
    <t>Wizualizacja systemów ppoż. w bud. B, A i A skrzydło oraz budowa pomieszczenie centralnej sterowni w bud. A wraz z wszystkimi przynależnymi i niezbędnymi instalacjam, wraz z pracami powiązanymi w budynkach A i B</t>
  </si>
  <si>
    <t xml:space="preserve">Przebudowa oraz budowa nowej wentylacji mechanicznej nawiewno-wywiewnej z odzyskiem ciepła wraz z zasilaniem, automatyką oraz pracami powiązanymi  w budynku B 
(w tym ekspertyza konstrukcji i wzmocnienie stropu i dachu);
Przebudowa ocieplenia stropu;
Modernizacja niektórych pomieszczeń w zakresie posadzek, ścian, sufitów podwieszanych, wkucia okablowania, umeblowania, akustyki;  </t>
  </si>
  <si>
    <t>Wymiana i rozbudowa instalacji okablowania strukturalnego z uwzględnieniem przeznaczenia wymienianego okablowania dla sieci LAN, systemu monitoringu wizyjnego, systemu Wi-Fi oraz telefonii.
Wymiana oraz rozbudowa instalacji dedykowanego zasilania dla komputerów w bud. B.
Przebudowa oraz rozbudowa instalacji Kontroli Dostępu.</t>
  </si>
  <si>
    <t>Szczegółowa inwentaryzacja budowlana i instalacyjna dla PROJEKT I</t>
  </si>
  <si>
    <t>Koordynacja miedzybranżowa i międzyprojektowa 
oraz koordynacja ze stanem istniejącym realizowana dla PROJEKT I</t>
  </si>
  <si>
    <t>Szczegółowa inwentaryzacja budowlana i instalacyjna dla PROJEKT II</t>
  </si>
  <si>
    <t>Koordynacja miedzybranżowa i międzyprojektowa 
oraz koordynacja ze stanem istniejącym realizowana dla PROJEKT II</t>
  </si>
  <si>
    <t>Koszt pełnienia Nadzoru Autorskiego przy wykonaniu robót budowlanych 
na podstawie dokumentacji projektowej PROJEKT I w okresie 6 miesięcy
zgodnie z wymaganiami umowy i dokumentacji przetargowej</t>
  </si>
  <si>
    <t>Koszt pełnienia Nadzoru Autorskiego przy wykonaniu robót budowlanych 
na podstawie dokumentacji projektowej PROJEKT II w okresie 6 miesięcy
zgodnie z wymaganiami umowy i dokumentacji przetargowej</t>
  </si>
  <si>
    <t>Żółte pola wypełnia Wykonawca</t>
  </si>
  <si>
    <t>Udział procentowy wartości prac projektowych PROJEKT I w całości prac projetowych</t>
  </si>
  <si>
    <t>Udział procentowy wartości prac projektowych PROJEKT II w całości prac projetowych</t>
  </si>
  <si>
    <t>(wartość określająca podziały wynagrodzenia prac projektowych
pomiędzy prace projektowe PROJEKT I i PROJEKT II</t>
  </si>
  <si>
    <t>PROJEKT I</t>
  </si>
  <si>
    <t>PROJEKT II</t>
  </si>
  <si>
    <t>FV</t>
  </si>
  <si>
    <t>ŁĄCZNIE: PROJEKT I + PROJEKT II</t>
  </si>
  <si>
    <t>UDZIAŁ %</t>
  </si>
  <si>
    <t>PB</t>
  </si>
  <si>
    <t>STADIUM
PRAC
PROJ.</t>
  </si>
  <si>
    <t>POZW.
BUD.</t>
  </si>
  <si>
    <t>PW</t>
  </si>
  <si>
    <t>INW. 
+ KONC.</t>
  </si>
  <si>
    <t>KOSZT.+
STWIORB</t>
  </si>
  <si>
    <t>NADZÓR
AUTORSKI
PROJEKT I</t>
  </si>
  <si>
    <t>NADZÓR
AUTORSKI
PROJEKT II</t>
  </si>
  <si>
    <t>PRACE PROJEKTOWE RAZEM</t>
  </si>
  <si>
    <t>NADZORY AUTORSKIE RAZEM</t>
  </si>
  <si>
    <t>ŁĄCZNIE</t>
  </si>
  <si>
    <t>Podział płatności na poszczególne FV - dane niezbędne do uzupełnienia par. 6 Umowy</t>
  </si>
  <si>
    <t>inwentaryzacja</t>
  </si>
  <si>
    <t>koncepcja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</si>
</sst>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0.0%"/>
    <numFmt numFmtId="165" formatCode="0.000%"/>
  </numFmts>
  <fonts count="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34998626667073579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55">
    <xf numFmtId="0" fontId="0" fillId="0" borderId="0" xfId="0"/>
    <xf numFmtId="43" fontId="0" fillId="0" borderId="0" xfId="1" applyFont="1" applyAlignment="1">
      <alignment vertical="center"/>
    </xf>
    <xf numFmtId="164" fontId="0" fillId="0" borderId="0" xfId="2" applyNumberFormat="1" applyFont="1" applyAlignment="1">
      <alignment horizontal="center" vertical="center"/>
    </xf>
    <xf numFmtId="0" fontId="0" fillId="0" borderId="0" xfId="0" applyNumberFormat="1" applyFont="1" applyAlignment="1" applyProtection="1">
      <alignment horizontal="center" vertical="center"/>
    </xf>
    <xf numFmtId="0" fontId="2" fillId="0" borderId="0" xfId="0" applyNumberFormat="1" applyFont="1" applyProtection="1"/>
    <xf numFmtId="0" fontId="2" fillId="0" borderId="0" xfId="0" applyNumberFormat="1" applyFont="1" applyAlignment="1" applyProtection="1">
      <alignment horizontal="center" vertical="center"/>
    </xf>
    <xf numFmtId="0" fontId="0" fillId="0" borderId="3" xfId="0" applyNumberFormat="1" applyBorder="1" applyAlignment="1" applyProtection="1">
      <alignment horizontal="center" vertical="center"/>
    </xf>
    <xf numFmtId="0" fontId="0" fillId="0" borderId="2" xfId="0" applyNumberFormat="1" applyBorder="1" applyAlignment="1" applyProtection="1">
      <alignment horizontal="left" vertical="center" wrapText="1"/>
    </xf>
    <xf numFmtId="0" fontId="0" fillId="0" borderId="32" xfId="0" applyNumberFormat="1" applyBorder="1" applyAlignment="1" applyProtection="1">
      <alignment horizontal="center" vertical="center"/>
    </xf>
    <xf numFmtId="0" fontId="0" fillId="0" borderId="1" xfId="0" applyNumberFormat="1" applyBorder="1" applyAlignment="1" applyProtection="1">
      <alignment horizontal="left" vertical="center" wrapText="1"/>
    </xf>
    <xf numFmtId="0" fontId="0" fillId="0" borderId="1" xfId="0" applyNumberFormat="1" applyBorder="1" applyAlignment="1" applyProtection="1">
      <alignment wrapText="1"/>
    </xf>
    <xf numFmtId="0" fontId="0" fillId="0" borderId="1" xfId="0" applyNumberFormat="1" applyBorder="1" applyAlignment="1" applyProtection="1">
      <alignment horizontal="center" vertical="center"/>
    </xf>
    <xf numFmtId="43" fontId="2" fillId="0" borderId="0" xfId="1" applyFont="1" applyAlignment="1" applyProtection="1">
      <alignment vertical="center"/>
    </xf>
    <xf numFmtId="43" fontId="1" fillId="0" borderId="5" xfId="1" applyFont="1" applyBorder="1" applyAlignment="1" applyProtection="1">
      <alignment vertical="center"/>
    </xf>
    <xf numFmtId="43" fontId="0" fillId="0" borderId="2" xfId="1" applyFont="1" applyBorder="1" applyAlignment="1" applyProtection="1">
      <alignment vertical="center"/>
    </xf>
    <xf numFmtId="43" fontId="0" fillId="0" borderId="1" xfId="1" applyFont="1" applyBorder="1" applyAlignment="1" applyProtection="1">
      <alignment vertical="center"/>
    </xf>
    <xf numFmtId="43" fontId="0" fillId="0" borderId="5" xfId="1" applyFont="1" applyBorder="1" applyAlignment="1" applyProtection="1">
      <alignment vertical="center"/>
    </xf>
    <xf numFmtId="43" fontId="0" fillId="0" borderId="10" xfId="1" applyFont="1" applyBorder="1" applyAlignment="1" applyProtection="1">
      <alignment vertical="center"/>
    </xf>
    <xf numFmtId="43" fontId="2" fillId="0" borderId="0" xfId="1" applyFont="1" applyAlignment="1" applyProtection="1">
      <alignment vertical="center"/>
      <protection locked="0"/>
    </xf>
    <xf numFmtId="164" fontId="2" fillId="3" borderId="10" xfId="2" applyNumberFormat="1" applyFont="1" applyFill="1" applyBorder="1" applyAlignment="1" applyProtection="1">
      <alignment horizontal="center" vertical="center"/>
    </xf>
    <xf numFmtId="164" fontId="2" fillId="3" borderId="11" xfId="2" applyNumberFormat="1" applyFont="1" applyFill="1" applyBorder="1" applyAlignment="1" applyProtection="1">
      <alignment horizontal="center" vertical="center"/>
    </xf>
    <xf numFmtId="164" fontId="1" fillId="0" borderId="5" xfId="2" applyNumberFormat="1" applyFont="1" applyBorder="1" applyAlignment="1" applyProtection="1">
      <alignment horizontal="center" vertical="center"/>
    </xf>
    <xf numFmtId="164" fontId="1" fillId="0" borderId="6" xfId="2" applyNumberFormat="1" applyFont="1" applyBorder="1" applyAlignment="1" applyProtection="1">
      <alignment horizontal="center" vertical="center"/>
    </xf>
    <xf numFmtId="164" fontId="0" fillId="0" borderId="2" xfId="2" applyNumberFormat="1" applyFont="1" applyBorder="1" applyAlignment="1" applyProtection="1">
      <alignment horizontal="center" vertical="center"/>
    </xf>
    <xf numFmtId="164" fontId="0" fillId="0" borderId="13" xfId="2" applyNumberFormat="1" applyFont="1" applyBorder="1" applyAlignment="1" applyProtection="1">
      <alignment horizontal="center" vertical="center"/>
    </xf>
    <xf numFmtId="164" fontId="0" fillId="0" borderId="1" xfId="2" applyNumberFormat="1" applyFont="1" applyBorder="1" applyAlignment="1" applyProtection="1">
      <alignment horizontal="center" vertical="center"/>
    </xf>
    <xf numFmtId="164" fontId="0" fillId="0" borderId="8" xfId="2" applyNumberFormat="1" applyFont="1" applyBorder="1" applyAlignment="1" applyProtection="1">
      <alignment horizontal="center" vertical="center"/>
    </xf>
    <xf numFmtId="164" fontId="0" fillId="0" borderId="28" xfId="2" applyNumberFormat="1" applyFont="1" applyBorder="1" applyAlignment="1" applyProtection="1">
      <alignment horizontal="center" vertical="center"/>
    </xf>
    <xf numFmtId="164" fontId="0" fillId="0" borderId="29" xfId="2" applyNumberFormat="1" applyFont="1" applyBorder="1" applyAlignment="1" applyProtection="1">
      <alignment horizontal="center" vertical="center"/>
    </xf>
    <xf numFmtId="43" fontId="0" fillId="0" borderId="0" xfId="1" applyFont="1" applyAlignment="1">
      <alignment horizontal="center" vertical="center"/>
    </xf>
    <xf numFmtId="164" fontId="2" fillId="0" borderId="0" xfId="2" applyNumberFormat="1" applyFont="1" applyAlignment="1" applyProtection="1">
      <alignment horizontal="center" vertical="center"/>
    </xf>
    <xf numFmtId="164" fontId="1" fillId="0" borderId="2" xfId="2" applyNumberFormat="1" applyFont="1" applyBorder="1" applyAlignment="1" applyProtection="1">
      <alignment horizontal="center" vertical="center"/>
    </xf>
    <xf numFmtId="164" fontId="1" fillId="0" borderId="1" xfId="2" applyNumberFormat="1" applyFont="1" applyBorder="1" applyAlignment="1" applyProtection="1">
      <alignment horizontal="center" vertical="center"/>
    </xf>
    <xf numFmtId="43" fontId="2" fillId="4" borderId="5" xfId="1" applyFont="1" applyFill="1" applyBorder="1" applyAlignment="1" applyProtection="1">
      <alignment vertical="center"/>
    </xf>
    <xf numFmtId="164" fontId="2" fillId="4" borderId="5" xfId="2" applyNumberFormat="1" applyFont="1" applyFill="1" applyBorder="1" applyAlignment="1" applyProtection="1">
      <alignment horizontal="center" vertical="center"/>
    </xf>
    <xf numFmtId="43" fontId="2" fillId="3" borderId="15" xfId="1" applyFont="1" applyFill="1" applyBorder="1" applyAlignment="1" applyProtection="1">
      <alignment vertical="center"/>
    </xf>
    <xf numFmtId="43" fontId="2" fillId="5" borderId="28" xfId="1" applyFont="1" applyFill="1" applyBorder="1" applyAlignment="1" applyProtection="1">
      <alignment vertical="center"/>
    </xf>
    <xf numFmtId="9" fontId="0" fillId="0" borderId="0" xfId="2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3" fontId="0" fillId="0" borderId="1" xfId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3" fontId="3" fillId="0" borderId="1" xfId="1" applyFont="1" applyBorder="1" applyAlignment="1">
      <alignment horizontal="center" vertical="center"/>
    </xf>
    <xf numFmtId="164" fontId="3" fillId="0" borderId="1" xfId="2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1" xfId="2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43" fontId="2" fillId="0" borderId="1" xfId="1" applyFont="1" applyBorder="1" applyAlignment="1">
      <alignment horizontal="center" vertical="center"/>
    </xf>
    <xf numFmtId="164" fontId="2" fillId="0" borderId="1" xfId="2" applyNumberFormat="1" applyFont="1" applyBorder="1" applyAlignment="1">
      <alignment horizontal="center" vertical="center"/>
    </xf>
    <xf numFmtId="164" fontId="2" fillId="4" borderId="10" xfId="2" applyNumberFormat="1" applyFont="1" applyFill="1" applyBorder="1" applyAlignment="1" applyProtection="1">
      <alignment vertical="center"/>
    </xf>
    <xf numFmtId="164" fontId="2" fillId="4" borderId="35" xfId="2" applyNumberFormat="1" applyFont="1" applyFill="1" applyBorder="1" applyAlignment="1" applyProtection="1">
      <alignment vertical="center"/>
    </xf>
    <xf numFmtId="164" fontId="0" fillId="0" borderId="13" xfId="0" applyNumberFormat="1" applyBorder="1" applyAlignment="1">
      <alignment horizontal="center" vertical="center"/>
    </xf>
    <xf numFmtId="164" fontId="3" fillId="0" borderId="8" xfId="2" applyNumberFormat="1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64" fontId="0" fillId="0" borderId="8" xfId="0" applyNumberFormat="1" applyBorder="1" applyAlignment="1">
      <alignment horizontal="center" vertical="center"/>
    </xf>
    <xf numFmtId="10" fontId="2" fillId="0" borderId="8" xfId="2" applyNumberFormat="1" applyFont="1" applyBorder="1" applyAlignment="1">
      <alignment horizontal="center" vertical="center"/>
    </xf>
    <xf numFmtId="164" fontId="1" fillId="0" borderId="8" xfId="2" applyNumberFormat="1" applyFont="1" applyBorder="1" applyAlignment="1">
      <alignment horizontal="center" vertical="center"/>
    </xf>
    <xf numFmtId="10" fontId="2" fillId="4" borderId="5" xfId="2" applyNumberFormat="1" applyFont="1" applyFill="1" applyBorder="1" applyAlignment="1" applyProtection="1">
      <alignment horizontal="center" vertical="center"/>
    </xf>
    <xf numFmtId="165" fontId="2" fillId="3" borderId="15" xfId="2" applyNumberFormat="1" applyFont="1" applyFill="1" applyBorder="1" applyAlignment="1" applyProtection="1">
      <alignment horizontal="center" vertical="center"/>
    </xf>
    <xf numFmtId="165" fontId="1" fillId="0" borderId="5" xfId="2" applyNumberFormat="1" applyFont="1" applyBorder="1" applyAlignment="1" applyProtection="1">
      <alignment horizontal="center" vertical="center"/>
    </xf>
    <xf numFmtId="165" fontId="1" fillId="0" borderId="10" xfId="2" applyNumberFormat="1" applyFont="1" applyBorder="1" applyAlignment="1" applyProtection="1">
      <alignment horizontal="center" vertical="center"/>
    </xf>
    <xf numFmtId="165" fontId="2" fillId="5" borderId="28" xfId="2" applyNumberFormat="1" applyFont="1" applyFill="1" applyBorder="1" applyAlignment="1" applyProtection="1">
      <alignment horizontal="center" vertical="center"/>
    </xf>
    <xf numFmtId="43" fontId="2" fillId="0" borderId="10" xfId="1" applyFont="1" applyBorder="1" applyAlignment="1">
      <alignment horizontal="center" vertical="center"/>
    </xf>
    <xf numFmtId="164" fontId="2" fillId="0" borderId="10" xfId="2" applyNumberFormat="1" applyFont="1" applyBorder="1" applyAlignment="1">
      <alignment horizontal="center" vertical="center"/>
    </xf>
    <xf numFmtId="164" fontId="2" fillId="0" borderId="11" xfId="2" applyNumberFormat="1" applyFont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42" xfId="0" applyFont="1" applyFill="1" applyBorder="1" applyAlignment="1">
      <alignment horizontal="center" vertical="center"/>
    </xf>
    <xf numFmtId="0" fontId="2" fillId="3" borderId="25" xfId="0" applyFont="1" applyFill="1" applyBorder="1" applyAlignment="1">
      <alignment horizontal="center" vertical="center"/>
    </xf>
    <xf numFmtId="0" fontId="2" fillId="3" borderId="26" xfId="0" applyFont="1" applyFill="1" applyBorder="1" applyAlignment="1">
      <alignment horizontal="center" vertical="center"/>
    </xf>
    <xf numFmtId="0" fontId="2" fillId="3" borderId="41" xfId="0" applyFont="1" applyFill="1" applyBorder="1" applyAlignment="1">
      <alignment horizontal="center" vertical="center" wrapText="1"/>
    </xf>
    <xf numFmtId="0" fontId="2" fillId="3" borderId="35" xfId="0" applyFont="1" applyFill="1" applyBorder="1" applyAlignment="1">
      <alignment horizontal="center" vertical="center"/>
    </xf>
    <xf numFmtId="0" fontId="2" fillId="3" borderId="28" xfId="0" applyFont="1" applyFill="1" applyBorder="1" applyAlignment="1">
      <alignment horizontal="center" vertical="center"/>
    </xf>
    <xf numFmtId="9" fontId="2" fillId="3" borderId="1" xfId="2" applyFont="1" applyFill="1" applyBorder="1" applyAlignment="1" applyProtection="1">
      <alignment horizontal="center" vertical="center" wrapText="1"/>
    </xf>
    <xf numFmtId="9" fontId="2" fillId="3" borderId="10" xfId="2" applyFont="1" applyFill="1" applyBorder="1" applyAlignment="1" applyProtection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43" fontId="2" fillId="3" borderId="1" xfId="1" applyFont="1" applyFill="1" applyBorder="1" applyAlignment="1" applyProtection="1">
      <alignment horizontal="center" vertical="center" wrapText="1"/>
    </xf>
    <xf numFmtId="43" fontId="2" fillId="3" borderId="10" xfId="1" applyFont="1" applyFill="1" applyBorder="1" applyAlignment="1" applyProtection="1">
      <alignment horizontal="center" vertical="center"/>
    </xf>
    <xf numFmtId="9" fontId="2" fillId="3" borderId="8" xfId="2" applyFont="1" applyFill="1" applyBorder="1" applyAlignment="1" applyProtection="1">
      <alignment horizontal="center" vertical="center" wrapText="1"/>
    </xf>
    <xf numFmtId="9" fontId="2" fillId="3" borderId="11" xfId="2" applyFont="1" applyFill="1" applyBorder="1" applyAlignment="1" applyProtection="1">
      <alignment horizontal="center" vertical="center" wrapText="1"/>
    </xf>
    <xf numFmtId="164" fontId="2" fillId="4" borderId="21" xfId="2" applyNumberFormat="1" applyFont="1" applyFill="1" applyBorder="1" applyAlignment="1" applyProtection="1">
      <alignment horizontal="left" vertical="center" wrapText="1"/>
    </xf>
    <xf numFmtId="164" fontId="2" fillId="4" borderId="38" xfId="2" applyNumberFormat="1" applyFont="1" applyFill="1" applyBorder="1" applyAlignment="1" applyProtection="1">
      <alignment horizontal="left" vertical="center"/>
    </xf>
    <xf numFmtId="164" fontId="2" fillId="4" borderId="22" xfId="2" applyNumberFormat="1" applyFont="1" applyFill="1" applyBorder="1" applyAlignment="1" applyProtection="1">
      <alignment horizontal="left" vertical="center"/>
    </xf>
    <xf numFmtId="0" fontId="2" fillId="4" borderId="40" xfId="0" applyNumberFormat="1" applyFont="1" applyFill="1" applyBorder="1" applyAlignment="1" applyProtection="1">
      <alignment horizontal="right" vertical="center"/>
    </xf>
    <xf numFmtId="0" fontId="2" fillId="4" borderId="23" xfId="0" applyNumberFormat="1" applyFont="1" applyFill="1" applyBorder="1" applyAlignment="1" applyProtection="1">
      <alignment horizontal="right" vertical="center"/>
    </xf>
    <xf numFmtId="0" fontId="2" fillId="4" borderId="27" xfId="0" applyNumberFormat="1" applyFont="1" applyFill="1" applyBorder="1" applyAlignment="1" applyProtection="1">
      <alignment horizontal="right" vertical="center"/>
    </xf>
    <xf numFmtId="164" fontId="2" fillId="4" borderId="33" xfId="2" applyNumberFormat="1" applyFont="1" applyFill="1" applyBorder="1" applyAlignment="1" applyProtection="1">
      <alignment horizontal="left" vertical="center" wrapText="1"/>
    </xf>
    <xf numFmtId="164" fontId="2" fillId="4" borderId="23" xfId="2" applyNumberFormat="1" applyFont="1" applyFill="1" applyBorder="1" applyAlignment="1" applyProtection="1">
      <alignment horizontal="left" vertical="center"/>
    </xf>
    <xf numFmtId="164" fontId="2" fillId="4" borderId="34" xfId="2" applyNumberFormat="1" applyFont="1" applyFill="1" applyBorder="1" applyAlignment="1" applyProtection="1">
      <alignment horizontal="left" vertical="center"/>
    </xf>
    <xf numFmtId="0" fontId="0" fillId="0" borderId="1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164" fontId="2" fillId="4" borderId="19" xfId="2" applyNumberFormat="1" applyFont="1" applyFill="1" applyBorder="1" applyAlignment="1" applyProtection="1">
      <alignment horizontal="center" vertical="center"/>
    </xf>
    <xf numFmtId="164" fontId="2" fillId="4" borderId="20" xfId="2" applyNumberFormat="1" applyFont="1" applyFill="1" applyBorder="1" applyAlignment="1" applyProtection="1">
      <alignment horizontal="center" vertical="center"/>
    </xf>
    <xf numFmtId="0" fontId="0" fillId="2" borderId="0" xfId="0" applyFill="1" applyAlignment="1">
      <alignment horizontal="left"/>
    </xf>
    <xf numFmtId="164" fontId="2" fillId="0" borderId="0" xfId="2" applyNumberFormat="1" applyFont="1" applyAlignment="1" applyProtection="1">
      <alignment horizontal="center" vertical="center"/>
    </xf>
    <xf numFmtId="165" fontId="2" fillId="5" borderId="33" xfId="2" applyNumberFormat="1" applyFont="1" applyFill="1" applyBorder="1" applyAlignment="1" applyProtection="1">
      <alignment horizontal="center" vertical="center"/>
    </xf>
    <xf numFmtId="165" fontId="2" fillId="5" borderId="34" xfId="2" applyNumberFormat="1" applyFont="1" applyFill="1" applyBorder="1" applyAlignment="1" applyProtection="1">
      <alignment horizontal="center" vertical="center"/>
    </xf>
    <xf numFmtId="165" fontId="0" fillId="0" borderId="19" xfId="2" applyNumberFormat="1" applyFont="1" applyBorder="1" applyAlignment="1" applyProtection="1">
      <alignment horizontal="center" vertical="center"/>
    </xf>
    <xf numFmtId="165" fontId="0" fillId="0" borderId="20" xfId="2" applyNumberFormat="1" applyFont="1" applyBorder="1" applyAlignment="1" applyProtection="1">
      <alignment horizontal="center" vertical="center"/>
    </xf>
    <xf numFmtId="165" fontId="0" fillId="0" borderId="21" xfId="2" applyNumberFormat="1" applyFont="1" applyBorder="1" applyAlignment="1" applyProtection="1">
      <alignment horizontal="center" vertical="center"/>
    </xf>
    <xf numFmtId="165" fontId="0" fillId="0" borderId="22" xfId="2" applyNumberFormat="1" applyFont="1" applyBorder="1" applyAlignment="1" applyProtection="1">
      <alignment horizontal="center" vertical="center"/>
    </xf>
    <xf numFmtId="164" fontId="2" fillId="3" borderId="2" xfId="2" applyNumberFormat="1" applyFont="1" applyFill="1" applyBorder="1" applyAlignment="1" applyProtection="1">
      <alignment horizontal="center" vertical="center" wrapText="1"/>
    </xf>
    <xf numFmtId="164" fontId="2" fillId="3" borderId="13" xfId="2" applyNumberFormat="1" applyFont="1" applyFill="1" applyBorder="1" applyAlignment="1" applyProtection="1">
      <alignment horizontal="center" vertical="center"/>
    </xf>
    <xf numFmtId="164" fontId="2" fillId="3" borderId="1" xfId="2" applyNumberFormat="1" applyFont="1" applyFill="1" applyBorder="1" applyAlignment="1" applyProtection="1">
      <alignment horizontal="center" vertical="center"/>
    </xf>
    <xf numFmtId="164" fontId="2" fillId="3" borderId="8" xfId="2" applyNumberFormat="1" applyFont="1" applyFill="1" applyBorder="1" applyAlignment="1" applyProtection="1">
      <alignment horizontal="center" vertical="center"/>
    </xf>
    <xf numFmtId="0" fontId="2" fillId="3" borderId="14" xfId="0" applyNumberFormat="1" applyFont="1" applyFill="1" applyBorder="1" applyAlignment="1" applyProtection="1">
      <alignment horizontal="center" vertical="center"/>
    </xf>
    <xf numFmtId="0" fontId="2" fillId="3" borderId="15" xfId="0" applyNumberFormat="1" applyFont="1" applyFill="1" applyBorder="1" applyAlignment="1" applyProtection="1">
      <alignment horizontal="center" vertical="center"/>
    </xf>
    <xf numFmtId="0" fontId="2" fillId="3" borderId="16" xfId="0" applyNumberFormat="1" applyFont="1" applyFill="1" applyBorder="1" applyAlignment="1" applyProtection="1">
      <alignment horizontal="center" vertical="center"/>
    </xf>
    <xf numFmtId="164" fontId="1" fillId="0" borderId="23" xfId="2" applyNumberFormat="1" applyFont="1" applyBorder="1" applyAlignment="1" applyProtection="1">
      <alignment horizontal="center" vertical="center"/>
    </xf>
    <xf numFmtId="165" fontId="2" fillId="3" borderId="17" xfId="2" applyNumberFormat="1" applyFont="1" applyFill="1" applyBorder="1" applyAlignment="1" applyProtection="1">
      <alignment horizontal="center" vertical="center"/>
    </xf>
    <xf numFmtId="165" fontId="2" fillId="3" borderId="18" xfId="2" applyNumberFormat="1" applyFont="1" applyFill="1" applyBorder="1" applyAlignment="1" applyProtection="1">
      <alignment horizontal="center" vertical="center"/>
    </xf>
    <xf numFmtId="0" fontId="2" fillId="4" borderId="36" xfId="0" applyNumberFormat="1" applyFont="1" applyFill="1" applyBorder="1" applyAlignment="1" applyProtection="1">
      <alignment horizontal="center" vertical="center"/>
    </xf>
    <xf numFmtId="0" fontId="2" fillId="4" borderId="31" xfId="0" applyNumberFormat="1" applyFont="1" applyFill="1" applyBorder="1" applyAlignment="1" applyProtection="1">
      <alignment horizontal="center" vertical="center"/>
    </xf>
    <xf numFmtId="0" fontId="2" fillId="4" borderId="30" xfId="0" applyNumberFormat="1" applyFont="1" applyFill="1" applyBorder="1" applyAlignment="1" applyProtection="1">
      <alignment horizontal="center" vertical="center"/>
    </xf>
    <xf numFmtId="0" fontId="2" fillId="3" borderId="2" xfId="1" applyNumberFormat="1" applyFont="1" applyFill="1" applyBorder="1" applyAlignment="1" applyProtection="1">
      <alignment horizontal="center" vertical="center" wrapText="1"/>
    </xf>
    <xf numFmtId="0" fontId="2" fillId="3" borderId="2" xfId="1" applyNumberFormat="1" applyFont="1" applyFill="1" applyBorder="1" applyAlignment="1" applyProtection="1">
      <alignment horizontal="center" vertical="center"/>
    </xf>
    <xf numFmtId="0" fontId="2" fillId="3" borderId="2" xfId="0" applyNumberFormat="1" applyFont="1" applyFill="1" applyBorder="1" applyAlignment="1" applyProtection="1">
      <alignment horizontal="center" vertical="center" wrapText="1"/>
    </xf>
    <xf numFmtId="0" fontId="2" fillId="3" borderId="1" xfId="0" applyNumberFormat="1" applyFont="1" applyFill="1" applyBorder="1" applyAlignment="1" applyProtection="1">
      <alignment horizontal="center" vertical="center" wrapText="1"/>
    </xf>
    <xf numFmtId="0" fontId="2" fillId="3" borderId="10" xfId="0" applyNumberFormat="1" applyFont="1" applyFill="1" applyBorder="1" applyAlignment="1" applyProtection="1">
      <alignment horizontal="center" vertical="center" wrapText="1"/>
    </xf>
    <xf numFmtId="0" fontId="2" fillId="4" borderId="37" xfId="0" applyNumberFormat="1" applyFont="1" applyFill="1" applyBorder="1" applyAlignment="1" applyProtection="1">
      <alignment horizontal="right" vertical="center"/>
    </xf>
    <xf numFmtId="0" fontId="2" fillId="4" borderId="38" xfId="0" applyNumberFormat="1" applyFont="1" applyFill="1" applyBorder="1" applyAlignment="1" applyProtection="1">
      <alignment horizontal="right" vertical="center"/>
    </xf>
    <xf numFmtId="0" fontId="2" fillId="4" borderId="39" xfId="0" applyNumberFormat="1" applyFont="1" applyFill="1" applyBorder="1" applyAlignment="1" applyProtection="1">
      <alignment horizontal="right" vertical="center"/>
    </xf>
    <xf numFmtId="0" fontId="2" fillId="3" borderId="12" xfId="0" applyNumberFormat="1" applyFont="1" applyFill="1" applyBorder="1" applyAlignment="1" applyProtection="1">
      <alignment horizontal="center" vertical="center" wrapText="1"/>
    </xf>
    <xf numFmtId="0" fontId="2" fillId="3" borderId="7" xfId="0" applyNumberFormat="1" applyFont="1" applyFill="1" applyBorder="1" applyAlignment="1" applyProtection="1">
      <alignment horizontal="center" vertical="center" wrapText="1"/>
    </xf>
    <xf numFmtId="0" fontId="2" fillId="3" borderId="9" xfId="0" applyNumberFormat="1" applyFont="1" applyFill="1" applyBorder="1" applyAlignment="1" applyProtection="1">
      <alignment horizontal="center" vertical="center" wrapText="1"/>
    </xf>
    <xf numFmtId="164" fontId="2" fillId="3" borderId="1" xfId="2" applyNumberFormat="1" applyFont="1" applyFill="1" applyBorder="1" applyAlignment="1" applyProtection="1">
      <alignment horizontal="center" vertical="center" wrapText="1"/>
    </xf>
    <xf numFmtId="164" fontId="2" fillId="3" borderId="10" xfId="2" applyNumberFormat="1" applyFont="1" applyFill="1" applyBorder="1" applyAlignment="1" applyProtection="1">
      <alignment horizontal="center" vertical="center"/>
    </xf>
    <xf numFmtId="0" fontId="2" fillId="5" borderId="26" xfId="0" applyNumberFormat="1" applyFont="1" applyFill="1" applyBorder="1" applyAlignment="1" applyProtection="1">
      <alignment horizontal="center" vertical="center" wrapText="1"/>
    </xf>
    <xf numFmtId="0" fontId="2" fillId="5" borderId="28" xfId="0" applyNumberFormat="1" applyFont="1" applyFill="1" applyBorder="1" applyAlignment="1" applyProtection="1">
      <alignment horizontal="center" vertical="center"/>
    </xf>
    <xf numFmtId="0" fontId="0" fillId="0" borderId="4" xfId="0" applyNumberFormat="1" applyBorder="1" applyAlignment="1" applyProtection="1">
      <alignment horizontal="center" vertical="center" wrapText="1"/>
    </xf>
    <xf numFmtId="0" fontId="0" fillId="0" borderId="5" xfId="0" applyNumberFormat="1" applyBorder="1" applyAlignment="1" applyProtection="1">
      <alignment horizontal="center" vertical="center"/>
    </xf>
    <xf numFmtId="0" fontId="0" fillId="0" borderId="9" xfId="0" applyNumberFormat="1" applyBorder="1" applyAlignment="1" applyProtection="1">
      <alignment horizontal="center" vertical="center" wrapText="1"/>
    </xf>
    <xf numFmtId="0" fontId="0" fillId="0" borderId="10" xfId="0" applyNumberFormat="1" applyBorder="1" applyAlignment="1" applyProtection="1">
      <alignment horizontal="center" vertical="center"/>
    </xf>
    <xf numFmtId="0" fontId="2" fillId="3" borderId="14" xfId="0" applyNumberFormat="1" applyFont="1" applyFill="1" applyBorder="1" applyAlignment="1" applyProtection="1">
      <alignment horizontal="center" vertical="center" wrapText="1"/>
    </xf>
    <xf numFmtId="0" fontId="0" fillId="0" borderId="31" xfId="0" applyNumberFormat="1" applyFont="1" applyBorder="1" applyAlignment="1" applyProtection="1">
      <alignment horizontal="center" vertical="center" wrapText="1"/>
    </xf>
    <xf numFmtId="0" fontId="0" fillId="0" borderId="30" xfId="0" applyNumberFormat="1" applyFont="1" applyBorder="1" applyAlignment="1" applyProtection="1">
      <alignment horizontal="center" vertical="center"/>
    </xf>
    <xf numFmtId="0" fontId="0" fillId="0" borderId="24" xfId="0" applyNumberFormat="1" applyBorder="1" applyAlignment="1" applyProtection="1">
      <alignment horizontal="center" vertical="center"/>
    </xf>
    <xf numFmtId="0" fontId="0" fillId="0" borderId="25" xfId="0" applyNumberFormat="1" applyBorder="1" applyAlignment="1" applyProtection="1">
      <alignment horizontal="center" vertical="center"/>
    </xf>
    <xf numFmtId="0" fontId="0" fillId="0" borderId="26" xfId="0" applyNumberFormat="1" applyBorder="1" applyAlignment="1" applyProtection="1">
      <alignment horizontal="center" vertical="center"/>
    </xf>
    <xf numFmtId="0" fontId="0" fillId="0" borderId="23" xfId="0" applyNumberFormat="1" applyBorder="1" applyAlignment="1" applyProtection="1">
      <alignment horizontal="center" vertical="center" wrapText="1"/>
    </xf>
    <xf numFmtId="0" fontId="0" fillId="0" borderId="27" xfId="0" applyNumberFormat="1" applyBorder="1" applyAlignment="1" applyProtection="1">
      <alignment horizontal="center" vertical="center" wrapText="1"/>
    </xf>
    <xf numFmtId="43" fontId="1" fillId="2" borderId="5" xfId="1" applyFont="1" applyFill="1" applyBorder="1" applyAlignment="1" applyProtection="1">
      <alignment vertical="center"/>
      <protection locked="0"/>
    </xf>
    <xf numFmtId="43" fontId="0" fillId="2" borderId="2" xfId="1" applyFont="1" applyFill="1" applyBorder="1" applyAlignment="1" applyProtection="1">
      <alignment vertical="center"/>
      <protection locked="0"/>
    </xf>
    <xf numFmtId="43" fontId="0" fillId="2" borderId="1" xfId="1" applyFont="1" applyFill="1" applyBorder="1" applyAlignment="1" applyProtection="1">
      <alignment vertical="center"/>
      <protection locked="0"/>
    </xf>
    <xf numFmtId="43" fontId="0" fillId="2" borderId="28" xfId="1" applyFont="1" applyFill="1" applyBorder="1" applyAlignment="1" applyProtection="1">
      <alignment vertical="center"/>
      <protection locked="0"/>
    </xf>
    <xf numFmtId="43" fontId="0" fillId="2" borderId="5" xfId="1" applyFont="1" applyFill="1" applyBorder="1" applyAlignment="1" applyProtection="1">
      <alignment vertical="center"/>
      <protection locked="0"/>
    </xf>
    <xf numFmtId="43" fontId="0" fillId="2" borderId="10" xfId="1" applyFont="1" applyFill="1" applyBorder="1" applyAlignment="1" applyProtection="1">
      <alignment vertical="center"/>
      <protection locked="0"/>
    </xf>
  </cellXfs>
  <cellStyles count="3">
    <cellStyle name="Dziesiętny" xfId="1" builtinId="3"/>
    <cellStyle name="Normalny" xfId="0" builtinId="0"/>
    <cellStyle name="Procentowy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2"/>
  <sheetViews>
    <sheetView tabSelected="1" view="pageBreakPreview" zoomScale="70" zoomScaleNormal="85" zoomScaleSheetLayoutView="70" workbookViewId="0">
      <pane ySplit="6" topLeftCell="A7" activePane="bottomLeft" state="frozen"/>
      <selection pane="bottomLeft" activeCell="D8" sqref="D8:D12"/>
    </sheetView>
  </sheetViews>
  <sheetFormatPr defaultRowHeight="15" x14ac:dyDescent="0.25"/>
  <cols>
    <col min="1" max="1" width="10.7109375" customWidth="1"/>
    <col min="2" max="2" width="19.85546875" customWidth="1"/>
    <col min="3" max="3" width="43.140625" customWidth="1"/>
    <col min="4" max="5" width="12.85546875" style="1" bestFit="1" customWidth="1"/>
    <col min="6" max="6" width="23" style="2" customWidth="1"/>
    <col min="7" max="8" width="11.42578125" style="2" customWidth="1"/>
    <col min="9" max="9" width="4.42578125" customWidth="1"/>
    <col min="10" max="10" width="6" style="38" customWidth="1"/>
    <col min="11" max="11" width="11.42578125" style="38" customWidth="1"/>
    <col min="12" max="13" width="12.85546875" style="29" customWidth="1"/>
    <col min="14" max="14" width="10" style="37" customWidth="1"/>
    <col min="15" max="16" width="12.85546875" style="29" customWidth="1"/>
    <col min="17" max="17" width="10" style="38" customWidth="1"/>
    <col min="18" max="19" width="12.85546875" style="29" customWidth="1"/>
    <col min="20" max="20" width="10" style="38" customWidth="1"/>
  </cols>
  <sheetData>
    <row r="1" spans="1:20" x14ac:dyDescent="0.25">
      <c r="A1" s="3" t="s">
        <v>40</v>
      </c>
      <c r="B1" s="4"/>
      <c r="C1" s="4"/>
      <c r="D1" s="12"/>
      <c r="E1" s="12"/>
      <c r="F1" s="30"/>
      <c r="G1" s="102"/>
      <c r="H1" s="102"/>
    </row>
    <row r="2" spans="1:20" ht="15.75" thickBot="1" x14ac:dyDescent="0.3">
      <c r="A2" s="5"/>
      <c r="B2" s="4"/>
      <c r="C2" s="4"/>
      <c r="D2" s="18"/>
      <c r="E2" s="12"/>
      <c r="F2" s="30"/>
      <c r="G2" s="116" t="s">
        <v>42</v>
      </c>
      <c r="H2" s="116"/>
    </row>
    <row r="3" spans="1:20" ht="15.75" thickBot="1" x14ac:dyDescent="0.3">
      <c r="A3" s="113" t="s">
        <v>41</v>
      </c>
      <c r="B3" s="114"/>
      <c r="C3" s="114"/>
      <c r="D3" s="114"/>
      <c r="E3" s="114"/>
      <c r="F3" s="114"/>
      <c r="G3" s="114"/>
      <c r="H3" s="115"/>
      <c r="J3" s="65" t="s">
        <v>74</v>
      </c>
      <c r="K3" s="66"/>
      <c r="L3" s="66"/>
      <c r="M3" s="66"/>
      <c r="N3" s="66"/>
      <c r="O3" s="66"/>
      <c r="P3" s="66"/>
      <c r="Q3" s="66"/>
      <c r="R3" s="66"/>
      <c r="S3" s="66"/>
      <c r="T3" s="67"/>
    </row>
    <row r="4" spans="1:20" ht="39" customHeight="1" x14ac:dyDescent="0.25">
      <c r="A4" s="130" t="s">
        <v>29</v>
      </c>
      <c r="B4" s="124" t="s">
        <v>30</v>
      </c>
      <c r="C4" s="124" t="s">
        <v>38</v>
      </c>
      <c r="D4" s="122" t="s">
        <v>33</v>
      </c>
      <c r="E4" s="123"/>
      <c r="F4" s="123"/>
      <c r="G4" s="109" t="s">
        <v>39</v>
      </c>
      <c r="H4" s="110"/>
      <c r="J4" s="68" t="s">
        <v>60</v>
      </c>
      <c r="K4" s="71" t="s">
        <v>64</v>
      </c>
      <c r="L4" s="76" t="s">
        <v>58</v>
      </c>
      <c r="M4" s="76"/>
      <c r="N4" s="76"/>
      <c r="O4" s="76" t="s">
        <v>59</v>
      </c>
      <c r="P4" s="76"/>
      <c r="Q4" s="76"/>
      <c r="R4" s="76" t="s">
        <v>61</v>
      </c>
      <c r="S4" s="76"/>
      <c r="T4" s="77"/>
    </row>
    <row r="5" spans="1:20" ht="55.5" customHeight="1" x14ac:dyDescent="0.25">
      <c r="A5" s="131"/>
      <c r="B5" s="125"/>
      <c r="C5" s="125"/>
      <c r="D5" s="78" t="s">
        <v>35</v>
      </c>
      <c r="E5" s="78" t="s">
        <v>36</v>
      </c>
      <c r="F5" s="133" t="s">
        <v>37</v>
      </c>
      <c r="G5" s="111"/>
      <c r="H5" s="112"/>
      <c r="J5" s="69"/>
      <c r="K5" s="72"/>
      <c r="L5" s="78" t="s">
        <v>35</v>
      </c>
      <c r="M5" s="78" t="s">
        <v>36</v>
      </c>
      <c r="N5" s="74" t="s">
        <v>62</v>
      </c>
      <c r="O5" s="78" t="s">
        <v>35</v>
      </c>
      <c r="P5" s="78" t="s">
        <v>36</v>
      </c>
      <c r="Q5" s="74" t="s">
        <v>62</v>
      </c>
      <c r="R5" s="78" t="s">
        <v>35</v>
      </c>
      <c r="S5" s="78" t="s">
        <v>36</v>
      </c>
      <c r="T5" s="80" t="s">
        <v>62</v>
      </c>
    </row>
    <row r="6" spans="1:20" ht="20.25" customHeight="1" thickBot="1" x14ac:dyDescent="0.3">
      <c r="A6" s="132"/>
      <c r="B6" s="126"/>
      <c r="C6" s="126"/>
      <c r="D6" s="79"/>
      <c r="E6" s="79"/>
      <c r="F6" s="134"/>
      <c r="G6" s="19" t="s">
        <v>27</v>
      </c>
      <c r="H6" s="20" t="s">
        <v>28</v>
      </c>
      <c r="J6" s="70"/>
      <c r="K6" s="73"/>
      <c r="L6" s="79"/>
      <c r="M6" s="79"/>
      <c r="N6" s="75"/>
      <c r="O6" s="79"/>
      <c r="P6" s="79"/>
      <c r="Q6" s="75"/>
      <c r="R6" s="79"/>
      <c r="S6" s="79"/>
      <c r="T6" s="81"/>
    </row>
    <row r="7" spans="1:20" ht="30" customHeight="1" x14ac:dyDescent="0.25">
      <c r="A7" s="144" t="s">
        <v>0</v>
      </c>
      <c r="B7" s="142" t="s">
        <v>48</v>
      </c>
      <c r="C7" s="143"/>
      <c r="D7" s="149"/>
      <c r="E7" s="13">
        <f t="shared" ref="E7:E14" si="0">D7*1.23</f>
        <v>0</v>
      </c>
      <c r="F7" s="21" t="e">
        <f t="shared" ref="F7:F16" si="1">D7/$D$36</f>
        <v>#DIV/0!</v>
      </c>
      <c r="G7" s="21">
        <v>5.0000000000000001E-3</v>
      </c>
      <c r="H7" s="22">
        <v>1.4999999999999999E-2</v>
      </c>
      <c r="J7" s="91">
        <v>1</v>
      </c>
      <c r="K7" s="46" t="s">
        <v>67</v>
      </c>
      <c r="L7" s="40" t="e">
        <f>R7*$D$17</f>
        <v>#DIV/0!</v>
      </c>
      <c r="M7" s="40" t="e">
        <f t="shared" ref="M7:M15" si="2">L7*1.23</f>
        <v>#DIV/0!</v>
      </c>
      <c r="N7" s="45" t="e">
        <f t="shared" ref="N7:N15" si="3">L7/$D$36</f>
        <v>#DIV/0!</v>
      </c>
      <c r="O7" s="40" t="e">
        <f>R7-L7</f>
        <v>#DIV/0!</v>
      </c>
      <c r="P7" s="40" t="e">
        <f>S7-M7</f>
        <v>#DIV/0!</v>
      </c>
      <c r="Q7" s="45" t="e">
        <f t="shared" ref="Q7:Q14" si="4">O7/$D$36</f>
        <v>#DIV/0!</v>
      </c>
      <c r="R7" s="40">
        <f>$D$36*T7</f>
        <v>0</v>
      </c>
      <c r="S7" s="40">
        <f>R7*1.23</f>
        <v>0</v>
      </c>
      <c r="T7" s="51">
        <v>0.1</v>
      </c>
    </row>
    <row r="8" spans="1:20" ht="63.75" customHeight="1" x14ac:dyDescent="0.25">
      <c r="A8" s="145"/>
      <c r="B8" s="6" t="s">
        <v>1</v>
      </c>
      <c r="C8" s="7" t="s">
        <v>44</v>
      </c>
      <c r="D8" s="150"/>
      <c r="E8" s="14">
        <f t="shared" si="0"/>
        <v>0</v>
      </c>
      <c r="F8" s="31" t="e">
        <f t="shared" si="1"/>
        <v>#DIV/0!</v>
      </c>
      <c r="G8" s="23">
        <v>7.0000000000000007E-2</v>
      </c>
      <c r="H8" s="24">
        <v>0.1</v>
      </c>
      <c r="J8" s="92"/>
      <c r="K8" s="41" t="s">
        <v>75</v>
      </c>
      <c r="L8" s="42">
        <f>D7</f>
        <v>0</v>
      </c>
      <c r="M8" s="42">
        <f t="shared" si="2"/>
        <v>0</v>
      </c>
      <c r="N8" s="43" t="e">
        <f t="shared" si="3"/>
        <v>#DIV/0!</v>
      </c>
      <c r="O8" s="42">
        <f>D18</f>
        <v>0</v>
      </c>
      <c r="P8" s="42">
        <f>O8*1.23</f>
        <v>0</v>
      </c>
      <c r="Q8" s="43" t="e">
        <f t="shared" si="4"/>
        <v>#DIV/0!</v>
      </c>
      <c r="R8" s="42">
        <f>L8+O8</f>
        <v>0</v>
      </c>
      <c r="S8" s="42">
        <f>M8+P8</f>
        <v>0</v>
      </c>
      <c r="T8" s="52" t="e">
        <f>R8/$D$36</f>
        <v>#DIV/0!</v>
      </c>
    </row>
    <row r="9" spans="1:20" ht="63.75" customHeight="1" x14ac:dyDescent="0.25">
      <c r="A9" s="145"/>
      <c r="B9" s="8" t="s">
        <v>2</v>
      </c>
      <c r="C9" s="9" t="s">
        <v>31</v>
      </c>
      <c r="D9" s="151"/>
      <c r="E9" s="15">
        <f t="shared" si="0"/>
        <v>0</v>
      </c>
      <c r="F9" s="32" t="e">
        <f t="shared" si="1"/>
        <v>#DIV/0!</v>
      </c>
      <c r="G9" s="25">
        <v>0.02</v>
      </c>
      <c r="H9" s="26">
        <v>0.04</v>
      </c>
      <c r="J9" s="92"/>
      <c r="K9" s="41" t="s">
        <v>76</v>
      </c>
      <c r="L9" s="42" t="e">
        <f>L7-L8</f>
        <v>#DIV/0!</v>
      </c>
      <c r="M9" s="42" t="e">
        <f t="shared" si="2"/>
        <v>#DIV/0!</v>
      </c>
      <c r="N9" s="43" t="e">
        <f t="shared" si="3"/>
        <v>#DIV/0!</v>
      </c>
      <c r="O9" s="42" t="e">
        <f>O7-O8</f>
        <v>#DIV/0!</v>
      </c>
      <c r="P9" s="42" t="e">
        <f>O9*1.23</f>
        <v>#DIV/0!</v>
      </c>
      <c r="Q9" s="43" t="e">
        <f t="shared" si="4"/>
        <v>#DIV/0!</v>
      </c>
      <c r="R9" s="42" t="e">
        <f>L9+O9</f>
        <v>#DIV/0!</v>
      </c>
      <c r="S9" s="42" t="e">
        <f>M9+P9</f>
        <v>#DIV/0!</v>
      </c>
      <c r="T9" s="52" t="e">
        <f>R9/$D$36</f>
        <v>#DIV/0!</v>
      </c>
    </row>
    <row r="10" spans="1:20" ht="63.75" customHeight="1" x14ac:dyDescent="0.25">
      <c r="A10" s="145"/>
      <c r="B10" s="8" t="s">
        <v>3</v>
      </c>
      <c r="C10" s="9" t="s">
        <v>9</v>
      </c>
      <c r="D10" s="151"/>
      <c r="E10" s="15">
        <f t="shared" si="0"/>
        <v>0</v>
      </c>
      <c r="F10" s="32" t="e">
        <f t="shared" si="1"/>
        <v>#DIV/0!</v>
      </c>
      <c r="G10" s="25">
        <v>0.04</v>
      </c>
      <c r="H10" s="26">
        <v>0.06</v>
      </c>
      <c r="J10" s="53">
        <v>2</v>
      </c>
      <c r="K10" s="44" t="s">
        <v>63</v>
      </c>
      <c r="L10" s="40" t="e">
        <f>R10*$D$17</f>
        <v>#DIV/0!</v>
      </c>
      <c r="M10" s="40" t="e">
        <f t="shared" si="2"/>
        <v>#DIV/0!</v>
      </c>
      <c r="N10" s="45" t="e">
        <f t="shared" si="3"/>
        <v>#DIV/0!</v>
      </c>
      <c r="O10" s="40" t="e">
        <f t="shared" ref="O10:P12" si="5">R10-L10</f>
        <v>#DIV/0!</v>
      </c>
      <c r="P10" s="40" t="e">
        <f t="shared" si="5"/>
        <v>#DIV/0!</v>
      </c>
      <c r="Q10" s="45" t="e">
        <f t="shared" si="4"/>
        <v>#DIV/0!</v>
      </c>
      <c r="R10" s="40">
        <f>$D$36*T10</f>
        <v>0</v>
      </c>
      <c r="S10" s="40">
        <f t="shared" ref="S10:S18" si="6">R10*1.23</f>
        <v>0</v>
      </c>
      <c r="T10" s="54">
        <v>0.08</v>
      </c>
    </row>
    <row r="11" spans="1:20" ht="90" x14ac:dyDescent="0.25">
      <c r="A11" s="145"/>
      <c r="B11" s="8" t="s">
        <v>4</v>
      </c>
      <c r="C11" s="9" t="s">
        <v>45</v>
      </c>
      <c r="D11" s="151"/>
      <c r="E11" s="15">
        <f t="shared" si="0"/>
        <v>0</v>
      </c>
      <c r="F11" s="32" t="e">
        <f t="shared" si="1"/>
        <v>#DIV/0!</v>
      </c>
      <c r="G11" s="25">
        <v>5.0000000000000001E-3</v>
      </c>
      <c r="H11" s="26">
        <v>1.4999999999999999E-2</v>
      </c>
      <c r="J11" s="53">
        <v>3</v>
      </c>
      <c r="K11" s="39" t="s">
        <v>65</v>
      </c>
      <c r="L11" s="40" t="e">
        <f>R11*$D$17</f>
        <v>#DIV/0!</v>
      </c>
      <c r="M11" s="40" t="e">
        <f t="shared" si="2"/>
        <v>#DIV/0!</v>
      </c>
      <c r="N11" s="45" t="e">
        <f t="shared" si="3"/>
        <v>#DIV/0!</v>
      </c>
      <c r="O11" s="40" t="e">
        <f t="shared" si="5"/>
        <v>#DIV/0!</v>
      </c>
      <c r="P11" s="40" t="e">
        <f t="shared" si="5"/>
        <v>#DIV/0!</v>
      </c>
      <c r="Q11" s="45" t="e">
        <f t="shared" si="4"/>
        <v>#DIV/0!</v>
      </c>
      <c r="R11" s="40">
        <f>$D$36*T11</f>
        <v>0</v>
      </c>
      <c r="S11" s="40">
        <f t="shared" si="6"/>
        <v>0</v>
      </c>
      <c r="T11" s="54">
        <v>0.02</v>
      </c>
    </row>
    <row r="12" spans="1:20" ht="45" x14ac:dyDescent="0.25">
      <c r="A12" s="145"/>
      <c r="B12" s="8" t="s">
        <v>5</v>
      </c>
      <c r="C12" s="9" t="s">
        <v>10</v>
      </c>
      <c r="D12" s="151"/>
      <c r="E12" s="15">
        <f t="shared" si="0"/>
        <v>0</v>
      </c>
      <c r="F12" s="32" t="e">
        <f t="shared" si="1"/>
        <v>#DIV/0!</v>
      </c>
      <c r="G12" s="25">
        <v>5.0000000000000001E-3</v>
      </c>
      <c r="H12" s="26">
        <v>0.01</v>
      </c>
      <c r="J12" s="53">
        <v>4</v>
      </c>
      <c r="K12" s="39" t="s">
        <v>66</v>
      </c>
      <c r="L12" s="40" t="e">
        <f>R12*$D$17</f>
        <v>#DIV/0!</v>
      </c>
      <c r="M12" s="40" t="e">
        <f t="shared" si="2"/>
        <v>#DIV/0!</v>
      </c>
      <c r="N12" s="45" t="e">
        <f t="shared" si="3"/>
        <v>#DIV/0!</v>
      </c>
      <c r="O12" s="40" t="e">
        <f t="shared" si="5"/>
        <v>#DIV/0!</v>
      </c>
      <c r="P12" s="40" t="e">
        <f t="shared" si="5"/>
        <v>#DIV/0!</v>
      </c>
      <c r="Q12" s="45" t="e">
        <f t="shared" si="4"/>
        <v>#DIV/0!</v>
      </c>
      <c r="R12" s="40">
        <f>$D$36*T12</f>
        <v>0</v>
      </c>
      <c r="S12" s="40">
        <f t="shared" si="6"/>
        <v>0</v>
      </c>
      <c r="T12" s="54">
        <v>0.6</v>
      </c>
    </row>
    <row r="13" spans="1:20" ht="30" x14ac:dyDescent="0.25">
      <c r="A13" s="145"/>
      <c r="B13" s="8" t="s">
        <v>6</v>
      </c>
      <c r="C13" s="9" t="s">
        <v>11</v>
      </c>
      <c r="D13" s="151"/>
      <c r="E13" s="15">
        <f t="shared" si="0"/>
        <v>0</v>
      </c>
      <c r="F13" s="32" t="e">
        <f t="shared" si="1"/>
        <v>#DIV/0!</v>
      </c>
      <c r="G13" s="25">
        <v>1E-3</v>
      </c>
      <c r="H13" s="26">
        <v>5.0000000000000001E-3</v>
      </c>
      <c r="J13" s="53">
        <v>5</v>
      </c>
      <c r="K13" s="39" t="s">
        <v>68</v>
      </c>
      <c r="L13" s="40" t="e">
        <f>D16-SUM(L7+L10+L11+L12)</f>
        <v>#DIV/0!</v>
      </c>
      <c r="M13" s="40" t="e">
        <f t="shared" si="2"/>
        <v>#DIV/0!</v>
      </c>
      <c r="N13" s="45" t="e">
        <f t="shared" si="3"/>
        <v>#DIV/0!</v>
      </c>
      <c r="O13" s="40" t="e">
        <f>D31-SUM(O7+O10+O11+O12)</f>
        <v>#DIV/0!</v>
      </c>
      <c r="P13" s="40" t="e">
        <f>E31-SUM(P7+P10+P11+P12)</f>
        <v>#DIV/0!</v>
      </c>
      <c r="Q13" s="45" t="e">
        <f t="shared" si="4"/>
        <v>#DIV/0!</v>
      </c>
      <c r="R13" s="40">
        <f>$D$36*T13</f>
        <v>0</v>
      </c>
      <c r="S13" s="40">
        <f t="shared" si="6"/>
        <v>0</v>
      </c>
      <c r="T13" s="54">
        <v>0.1</v>
      </c>
    </row>
    <row r="14" spans="1:20" ht="90" x14ac:dyDescent="0.25">
      <c r="A14" s="145"/>
      <c r="B14" s="8" t="s">
        <v>7</v>
      </c>
      <c r="C14" s="9" t="s">
        <v>12</v>
      </c>
      <c r="D14" s="151"/>
      <c r="E14" s="15">
        <f t="shared" si="0"/>
        <v>0</v>
      </c>
      <c r="F14" s="32" t="e">
        <f t="shared" si="1"/>
        <v>#DIV/0!</v>
      </c>
      <c r="G14" s="25">
        <v>5.0000000000000001E-3</v>
      </c>
      <c r="H14" s="26">
        <v>1.4999999999999999E-2</v>
      </c>
      <c r="J14" s="95" t="s">
        <v>71</v>
      </c>
      <c r="K14" s="96"/>
      <c r="L14" s="47" t="e">
        <f>L7+L10+L11+L12+L13</f>
        <v>#DIV/0!</v>
      </c>
      <c r="M14" s="47" t="e">
        <f t="shared" si="2"/>
        <v>#DIV/0!</v>
      </c>
      <c r="N14" s="48" t="e">
        <f t="shared" si="3"/>
        <v>#DIV/0!</v>
      </c>
      <c r="O14" s="47" t="e">
        <f>O7+O10+O11+O12+O13</f>
        <v>#DIV/0!</v>
      </c>
      <c r="P14" s="47" t="e">
        <f>O14*1.23</f>
        <v>#DIV/0!</v>
      </c>
      <c r="Q14" s="48" t="e">
        <f t="shared" si="4"/>
        <v>#DIV/0!</v>
      </c>
      <c r="R14" s="47" t="e">
        <f>L14+O14</f>
        <v>#DIV/0!</v>
      </c>
      <c r="S14" s="47" t="e">
        <f t="shared" si="6"/>
        <v>#DIV/0!</v>
      </c>
      <c r="T14" s="55" t="e">
        <f>R14/$D$36</f>
        <v>#DIV/0!</v>
      </c>
    </row>
    <row r="15" spans="1:20" ht="45" customHeight="1" thickBot="1" x14ac:dyDescent="0.3">
      <c r="A15" s="146"/>
      <c r="B15" s="147" t="s">
        <v>49</v>
      </c>
      <c r="C15" s="148"/>
      <c r="D15" s="152"/>
      <c r="E15" s="15">
        <f t="shared" ref="E15" si="7">D15*1.23</f>
        <v>0</v>
      </c>
      <c r="F15" s="32" t="e">
        <f t="shared" si="1"/>
        <v>#DIV/0!</v>
      </c>
      <c r="G15" s="27">
        <v>0.03</v>
      </c>
      <c r="H15" s="28">
        <v>0.04</v>
      </c>
      <c r="J15" s="53">
        <v>6</v>
      </c>
      <c r="K15" s="39" t="s">
        <v>69</v>
      </c>
      <c r="L15" s="40">
        <f>D34</f>
        <v>0</v>
      </c>
      <c r="M15" s="40">
        <f t="shared" si="2"/>
        <v>0</v>
      </c>
      <c r="N15" s="45" t="e">
        <f t="shared" si="3"/>
        <v>#DIV/0!</v>
      </c>
      <c r="O15" s="40"/>
      <c r="P15" s="40"/>
      <c r="Q15" s="45"/>
      <c r="R15" s="40">
        <f>$D$36*T15</f>
        <v>0</v>
      </c>
      <c r="S15" s="40">
        <f t="shared" si="6"/>
        <v>0</v>
      </c>
      <c r="T15" s="54">
        <v>0.03</v>
      </c>
    </row>
    <row r="16" spans="1:20" ht="45" customHeight="1" x14ac:dyDescent="0.25">
      <c r="A16" s="119" t="s">
        <v>25</v>
      </c>
      <c r="B16" s="120"/>
      <c r="C16" s="121"/>
      <c r="D16" s="33">
        <f>SUM(D7:D15)</f>
        <v>0</v>
      </c>
      <c r="E16" s="33">
        <f>SUM(E7:E15)</f>
        <v>0</v>
      </c>
      <c r="F16" s="57" t="e">
        <f t="shared" si="1"/>
        <v>#DIV/0!</v>
      </c>
      <c r="G16" s="99"/>
      <c r="H16" s="100"/>
      <c r="J16" s="53">
        <v>7</v>
      </c>
      <c r="K16" s="39" t="s">
        <v>70</v>
      </c>
      <c r="L16" s="40"/>
      <c r="M16" s="40"/>
      <c r="N16" s="45"/>
      <c r="O16" s="40">
        <f>D35</f>
        <v>0</v>
      </c>
      <c r="P16" s="40">
        <f>O16*1.23</f>
        <v>0</v>
      </c>
      <c r="Q16" s="45" t="e">
        <f>O16/$D$36</f>
        <v>#DIV/0!</v>
      </c>
      <c r="R16" s="40">
        <f>$D$36*T16</f>
        <v>0</v>
      </c>
      <c r="S16" s="40">
        <f t="shared" si="6"/>
        <v>0</v>
      </c>
      <c r="T16" s="54">
        <v>7.0000000000000007E-2</v>
      </c>
    </row>
    <row r="17" spans="1:20" ht="37.5" customHeight="1" thickBot="1" x14ac:dyDescent="0.3">
      <c r="A17" s="127" t="s">
        <v>55</v>
      </c>
      <c r="B17" s="128"/>
      <c r="C17" s="129"/>
      <c r="D17" s="49" t="e">
        <f>D16/D33</f>
        <v>#DIV/0!</v>
      </c>
      <c r="E17" s="82" t="s">
        <v>57</v>
      </c>
      <c r="F17" s="83"/>
      <c r="G17" s="83"/>
      <c r="H17" s="84"/>
      <c r="J17" s="93" t="s">
        <v>72</v>
      </c>
      <c r="K17" s="94"/>
      <c r="L17" s="40">
        <f>L15</f>
        <v>0</v>
      </c>
      <c r="M17" s="40">
        <f>M15</f>
        <v>0</v>
      </c>
      <c r="N17" s="45" t="e">
        <f>L17/$D$36</f>
        <v>#DIV/0!</v>
      </c>
      <c r="O17" s="40">
        <f>O16</f>
        <v>0</v>
      </c>
      <c r="P17" s="40">
        <f>P16</f>
        <v>0</v>
      </c>
      <c r="Q17" s="45" t="e">
        <f>O17/$D$36</f>
        <v>#DIV/0!</v>
      </c>
      <c r="R17" s="40">
        <f>L17+O17</f>
        <v>0</v>
      </c>
      <c r="S17" s="40">
        <f t="shared" si="6"/>
        <v>0</v>
      </c>
      <c r="T17" s="56" t="e">
        <f>R17/$D$36</f>
        <v>#DIV/0!</v>
      </c>
    </row>
    <row r="18" spans="1:20" ht="30" customHeight="1" thickBot="1" x14ac:dyDescent="0.3">
      <c r="A18" s="144" t="s">
        <v>8</v>
      </c>
      <c r="B18" s="142" t="s">
        <v>50</v>
      </c>
      <c r="C18" s="143"/>
      <c r="D18" s="149"/>
      <c r="E18" s="13">
        <f t="shared" ref="E18" si="8">D18*1.23</f>
        <v>0</v>
      </c>
      <c r="F18" s="21" t="e">
        <f t="shared" ref="F18:F31" si="9">D18/$D$36</f>
        <v>#DIV/0!</v>
      </c>
      <c r="G18" s="21">
        <v>0.04</v>
      </c>
      <c r="H18" s="22">
        <v>0.06</v>
      </c>
      <c r="J18" s="97" t="s">
        <v>73</v>
      </c>
      <c r="K18" s="98"/>
      <c r="L18" s="62" t="e">
        <f>L14+L17</f>
        <v>#DIV/0!</v>
      </c>
      <c r="M18" s="62" t="e">
        <f>M14+M17</f>
        <v>#DIV/0!</v>
      </c>
      <c r="N18" s="63" t="e">
        <f>L18/$D$36</f>
        <v>#DIV/0!</v>
      </c>
      <c r="O18" s="62" t="e">
        <f>O14+O17</f>
        <v>#DIV/0!</v>
      </c>
      <c r="P18" s="62" t="e">
        <f>P14+P17</f>
        <v>#DIV/0!</v>
      </c>
      <c r="Q18" s="63" t="e">
        <f>O18/$D$36</f>
        <v>#DIV/0!</v>
      </c>
      <c r="R18" s="62" t="e">
        <f>L18+O18</f>
        <v>#DIV/0!</v>
      </c>
      <c r="S18" s="62" t="e">
        <f t="shared" si="6"/>
        <v>#DIV/0!</v>
      </c>
      <c r="T18" s="64" t="e">
        <f>R18/$D$36</f>
        <v>#DIV/0!</v>
      </c>
    </row>
    <row r="19" spans="1:20" ht="180" x14ac:dyDescent="0.25">
      <c r="A19" s="145"/>
      <c r="B19" s="6" t="s">
        <v>1</v>
      </c>
      <c r="C19" s="7" t="s">
        <v>46</v>
      </c>
      <c r="D19" s="150"/>
      <c r="E19" s="14">
        <f t="shared" ref="E19:E30" si="10">D19*1.23</f>
        <v>0</v>
      </c>
      <c r="F19" s="31" t="e">
        <f t="shared" si="9"/>
        <v>#DIV/0!</v>
      </c>
      <c r="G19" s="23">
        <v>0.19</v>
      </c>
      <c r="H19" s="24">
        <v>0.24</v>
      </c>
    </row>
    <row r="20" spans="1:20" ht="45" x14ac:dyDescent="0.25">
      <c r="A20" s="145"/>
      <c r="B20" s="8" t="s">
        <v>2</v>
      </c>
      <c r="C20" s="9" t="s">
        <v>13</v>
      </c>
      <c r="D20" s="151"/>
      <c r="E20" s="15">
        <f t="shared" si="10"/>
        <v>0</v>
      </c>
      <c r="F20" s="32" t="e">
        <f t="shared" si="9"/>
        <v>#DIV/0!</v>
      </c>
      <c r="G20" s="25">
        <v>0.02</v>
      </c>
      <c r="H20" s="26">
        <v>0.04</v>
      </c>
    </row>
    <row r="21" spans="1:20" ht="90" x14ac:dyDescent="0.25">
      <c r="A21" s="145"/>
      <c r="B21" s="8" t="s">
        <v>3</v>
      </c>
      <c r="C21" s="9" t="s">
        <v>14</v>
      </c>
      <c r="D21" s="151"/>
      <c r="E21" s="15">
        <f t="shared" si="10"/>
        <v>0</v>
      </c>
      <c r="F21" s="32" t="e">
        <f t="shared" si="9"/>
        <v>#DIV/0!</v>
      </c>
      <c r="G21" s="25">
        <v>0.02</v>
      </c>
      <c r="H21" s="26">
        <v>0.04</v>
      </c>
    </row>
    <row r="22" spans="1:20" ht="90" x14ac:dyDescent="0.25">
      <c r="A22" s="145"/>
      <c r="B22" s="8" t="s">
        <v>4</v>
      </c>
      <c r="C22" s="9" t="s">
        <v>32</v>
      </c>
      <c r="D22" s="151"/>
      <c r="E22" s="15">
        <f t="shared" si="10"/>
        <v>0</v>
      </c>
      <c r="F22" s="32" t="e">
        <f t="shared" si="9"/>
        <v>#DIV/0!</v>
      </c>
      <c r="G22" s="25">
        <v>0.01</v>
      </c>
      <c r="H22" s="26">
        <v>0.02</v>
      </c>
    </row>
    <row r="23" spans="1:20" ht="60" x14ac:dyDescent="0.25">
      <c r="A23" s="145"/>
      <c r="B23" s="8" t="s">
        <v>5</v>
      </c>
      <c r="C23" s="9" t="s">
        <v>15</v>
      </c>
      <c r="D23" s="151"/>
      <c r="E23" s="15">
        <f t="shared" si="10"/>
        <v>0</v>
      </c>
      <c r="F23" s="32" t="e">
        <f t="shared" si="9"/>
        <v>#DIV/0!</v>
      </c>
      <c r="G23" s="25">
        <v>0.04</v>
      </c>
      <c r="H23" s="26">
        <v>7.0000000000000007E-2</v>
      </c>
    </row>
    <row r="24" spans="1:20" ht="30" x14ac:dyDescent="0.25">
      <c r="A24" s="145"/>
      <c r="B24" s="8" t="s">
        <v>6</v>
      </c>
      <c r="C24" s="9" t="s">
        <v>16</v>
      </c>
      <c r="D24" s="151"/>
      <c r="E24" s="15">
        <f t="shared" si="10"/>
        <v>0</v>
      </c>
      <c r="F24" s="32" t="e">
        <f t="shared" si="9"/>
        <v>#DIV/0!</v>
      </c>
      <c r="G24" s="25">
        <v>0.01</v>
      </c>
      <c r="H24" s="26">
        <v>0.02</v>
      </c>
    </row>
    <row r="25" spans="1:20" ht="60" x14ac:dyDescent="0.25">
      <c r="A25" s="145"/>
      <c r="B25" s="8" t="s">
        <v>7</v>
      </c>
      <c r="C25" s="10" t="s">
        <v>17</v>
      </c>
      <c r="D25" s="151"/>
      <c r="E25" s="15">
        <f t="shared" si="10"/>
        <v>0</v>
      </c>
      <c r="F25" s="32" t="e">
        <f t="shared" si="9"/>
        <v>#DIV/0!</v>
      </c>
      <c r="G25" s="25">
        <v>0.04</v>
      </c>
      <c r="H25" s="26">
        <v>7.0000000000000007E-2</v>
      </c>
    </row>
    <row r="26" spans="1:20" ht="30" x14ac:dyDescent="0.25">
      <c r="A26" s="145"/>
      <c r="B26" s="8" t="s">
        <v>18</v>
      </c>
      <c r="C26" s="9" t="s">
        <v>19</v>
      </c>
      <c r="D26" s="151"/>
      <c r="E26" s="15">
        <f t="shared" si="10"/>
        <v>0</v>
      </c>
      <c r="F26" s="32" t="e">
        <f t="shared" si="9"/>
        <v>#DIV/0!</v>
      </c>
      <c r="G26" s="25">
        <v>0.01</v>
      </c>
      <c r="H26" s="26">
        <v>1.4999999999999999E-2</v>
      </c>
    </row>
    <row r="27" spans="1:20" ht="30" x14ac:dyDescent="0.25">
      <c r="A27" s="145"/>
      <c r="B27" s="8" t="s">
        <v>20</v>
      </c>
      <c r="C27" s="9" t="s">
        <v>21</v>
      </c>
      <c r="D27" s="151"/>
      <c r="E27" s="15">
        <f t="shared" si="10"/>
        <v>0</v>
      </c>
      <c r="F27" s="32" t="e">
        <f t="shared" si="9"/>
        <v>#DIV/0!</v>
      </c>
      <c r="G27" s="25">
        <v>0.01</v>
      </c>
      <c r="H27" s="26">
        <v>1.4999999999999999E-2</v>
      </c>
    </row>
    <row r="28" spans="1:20" ht="163.5" customHeight="1" x14ac:dyDescent="0.25">
      <c r="A28" s="145"/>
      <c r="B28" s="8" t="s">
        <v>22</v>
      </c>
      <c r="C28" s="9" t="s">
        <v>47</v>
      </c>
      <c r="D28" s="151"/>
      <c r="E28" s="15">
        <f t="shared" si="10"/>
        <v>0</v>
      </c>
      <c r="F28" s="32" t="e">
        <f t="shared" si="9"/>
        <v>#DIV/0!</v>
      </c>
      <c r="G28" s="25">
        <v>0.01</v>
      </c>
      <c r="H28" s="26">
        <v>0.03</v>
      </c>
    </row>
    <row r="29" spans="1:20" ht="60" x14ac:dyDescent="0.25">
      <c r="A29" s="145"/>
      <c r="B29" s="11" t="s">
        <v>23</v>
      </c>
      <c r="C29" s="9" t="s">
        <v>24</v>
      </c>
      <c r="D29" s="151"/>
      <c r="E29" s="15">
        <f t="shared" si="10"/>
        <v>0</v>
      </c>
      <c r="F29" s="32" t="e">
        <f t="shared" si="9"/>
        <v>#DIV/0!</v>
      </c>
      <c r="G29" s="25">
        <v>0.02</v>
      </c>
      <c r="H29" s="26">
        <v>0.04</v>
      </c>
    </row>
    <row r="30" spans="1:20" ht="37.5" customHeight="1" thickBot="1" x14ac:dyDescent="0.3">
      <c r="A30" s="146"/>
      <c r="B30" s="147" t="s">
        <v>51</v>
      </c>
      <c r="C30" s="148"/>
      <c r="D30" s="152"/>
      <c r="E30" s="14">
        <f t="shared" si="10"/>
        <v>0</v>
      </c>
      <c r="F30" s="31" t="e">
        <f t="shared" si="9"/>
        <v>#DIV/0!</v>
      </c>
      <c r="G30" s="27">
        <v>0.1</v>
      </c>
      <c r="H30" s="28">
        <v>0.13</v>
      </c>
    </row>
    <row r="31" spans="1:20" ht="22.5" customHeight="1" x14ac:dyDescent="0.25">
      <c r="A31" s="119" t="s">
        <v>26</v>
      </c>
      <c r="B31" s="120"/>
      <c r="C31" s="121"/>
      <c r="D31" s="33">
        <f>SUM(D18:D30)</f>
        <v>0</v>
      </c>
      <c r="E31" s="33">
        <f>SUM(E18:E30)</f>
        <v>0</v>
      </c>
      <c r="F31" s="34" t="e">
        <f t="shared" si="9"/>
        <v>#DIV/0!</v>
      </c>
      <c r="G31" s="99"/>
      <c r="H31" s="100"/>
    </row>
    <row r="32" spans="1:20" ht="37.5" customHeight="1" thickBot="1" x14ac:dyDescent="0.3">
      <c r="A32" s="85" t="s">
        <v>56</v>
      </c>
      <c r="B32" s="86"/>
      <c r="C32" s="87"/>
      <c r="D32" s="50" t="e">
        <f>D31/D33</f>
        <v>#DIV/0!</v>
      </c>
      <c r="E32" s="88" t="s">
        <v>57</v>
      </c>
      <c r="F32" s="89"/>
      <c r="G32" s="89"/>
      <c r="H32" s="90"/>
    </row>
    <row r="33" spans="1:8" ht="32.25" customHeight="1" thickBot="1" x14ac:dyDescent="0.3">
      <c r="A33" s="141" t="s">
        <v>34</v>
      </c>
      <c r="B33" s="114"/>
      <c r="C33" s="114"/>
      <c r="D33" s="35">
        <f>D31+D16</f>
        <v>0</v>
      </c>
      <c r="E33" s="35">
        <f>E31+E16</f>
        <v>0</v>
      </c>
      <c r="F33" s="58" t="e">
        <f>D33/$D$36</f>
        <v>#DIV/0!</v>
      </c>
      <c r="G33" s="117">
        <v>0.9</v>
      </c>
      <c r="H33" s="118"/>
    </row>
    <row r="34" spans="1:8" ht="52.5" customHeight="1" x14ac:dyDescent="0.25">
      <c r="A34" s="137" t="s">
        <v>52</v>
      </c>
      <c r="B34" s="138"/>
      <c r="C34" s="138"/>
      <c r="D34" s="153"/>
      <c r="E34" s="16">
        <f t="shared" ref="E34:E35" si="11">D34*1.23</f>
        <v>0</v>
      </c>
      <c r="F34" s="59" t="e">
        <f>D34/$D$36</f>
        <v>#DIV/0!</v>
      </c>
      <c r="G34" s="105">
        <v>0.03</v>
      </c>
      <c r="H34" s="106"/>
    </row>
    <row r="35" spans="1:8" ht="52.5" customHeight="1" thickBot="1" x14ac:dyDescent="0.3">
      <c r="A35" s="139" t="s">
        <v>53</v>
      </c>
      <c r="B35" s="140"/>
      <c r="C35" s="140"/>
      <c r="D35" s="154"/>
      <c r="E35" s="17">
        <f t="shared" si="11"/>
        <v>0</v>
      </c>
      <c r="F35" s="60" t="e">
        <f>D35/$D$36</f>
        <v>#DIV/0!</v>
      </c>
      <c r="G35" s="107">
        <v>7.0000000000000007E-2</v>
      </c>
      <c r="H35" s="108"/>
    </row>
    <row r="36" spans="1:8" ht="32.25" customHeight="1" thickBot="1" x14ac:dyDescent="0.3">
      <c r="A36" s="135" t="s">
        <v>43</v>
      </c>
      <c r="B36" s="136"/>
      <c r="C36" s="136"/>
      <c r="D36" s="36">
        <f>SUM(D33:D35)</f>
        <v>0</v>
      </c>
      <c r="E36" s="36">
        <f>SUM(E33:E35)</f>
        <v>0</v>
      </c>
      <c r="F36" s="61" t="e">
        <f>D36/$D$36</f>
        <v>#DIV/0!</v>
      </c>
      <c r="G36" s="103">
        <v>1</v>
      </c>
      <c r="H36" s="104"/>
    </row>
    <row r="37" spans="1:8" ht="7.5" customHeight="1" x14ac:dyDescent="0.25"/>
    <row r="38" spans="1:8" x14ac:dyDescent="0.25">
      <c r="A38" s="101" t="s">
        <v>54</v>
      </c>
      <c r="B38" s="101"/>
      <c r="C38" s="101"/>
      <c r="D38" s="101"/>
      <c r="E38" s="101"/>
      <c r="F38" s="101"/>
      <c r="G38" s="101"/>
      <c r="H38" s="101"/>
    </row>
    <row r="42" spans="1:8" x14ac:dyDescent="0.25">
      <c r="F42" s="29"/>
    </row>
  </sheetData>
  <sheetProtection algorithmName="SHA-512" hashValue="ZlH215K3+cEH3pKEi6kmew6PiNTKxKl92VflgD31vWxdnZ1SYDu4TxKqn5gxRsDXoqf32Oix57j335FQ0ef+9Q==" saltValue="9EI8EBW2kgbY7A/BugVVow==" spinCount="100000" sheet="1" objects="1" scenarios="1"/>
  <mergeCells count="53">
    <mergeCell ref="A36:C36"/>
    <mergeCell ref="A34:C34"/>
    <mergeCell ref="A35:C35"/>
    <mergeCell ref="A33:C33"/>
    <mergeCell ref="B7:C7"/>
    <mergeCell ref="A7:A15"/>
    <mergeCell ref="B15:C15"/>
    <mergeCell ref="B18:C18"/>
    <mergeCell ref="B30:C30"/>
    <mergeCell ref="A18:A30"/>
    <mergeCell ref="A38:H38"/>
    <mergeCell ref="G1:H1"/>
    <mergeCell ref="G36:H36"/>
    <mergeCell ref="G34:H34"/>
    <mergeCell ref="G35:H35"/>
    <mergeCell ref="G4:H5"/>
    <mergeCell ref="A3:H3"/>
    <mergeCell ref="G2:H2"/>
    <mergeCell ref="G33:H33"/>
    <mergeCell ref="A16:C16"/>
    <mergeCell ref="A31:C31"/>
    <mergeCell ref="D4:F4"/>
    <mergeCell ref="C4:C6"/>
    <mergeCell ref="A17:C17"/>
    <mergeCell ref="B4:B6"/>
    <mergeCell ref="A4:A6"/>
    <mergeCell ref="E17:H17"/>
    <mergeCell ref="A32:C32"/>
    <mergeCell ref="E32:H32"/>
    <mergeCell ref="J7:J9"/>
    <mergeCell ref="L5:L6"/>
    <mergeCell ref="J17:K17"/>
    <mergeCell ref="J14:K14"/>
    <mergeCell ref="J18:K18"/>
    <mergeCell ref="G16:H16"/>
    <mergeCell ref="G31:H31"/>
    <mergeCell ref="D5:D6"/>
    <mergeCell ref="E5:E6"/>
    <mergeCell ref="F5:F6"/>
    <mergeCell ref="J3:T3"/>
    <mergeCell ref="J4:J6"/>
    <mergeCell ref="K4:K6"/>
    <mergeCell ref="Q5:Q6"/>
    <mergeCell ref="O4:Q4"/>
    <mergeCell ref="R4:T4"/>
    <mergeCell ref="R5:R6"/>
    <mergeCell ref="S5:S6"/>
    <mergeCell ref="T5:T6"/>
    <mergeCell ref="M5:M6"/>
    <mergeCell ref="O5:O6"/>
    <mergeCell ref="P5:P6"/>
    <mergeCell ref="N5:N6"/>
    <mergeCell ref="L4:N4"/>
  </mergeCells>
  <pageMargins left="0.70866141732283472" right="0.70866141732283472" top="0.74803149606299213" bottom="0.74803149606299213" header="0.31496062992125984" footer="0.31496062992125984"/>
  <pageSetup paperSize="9" scale="57" fitToHeight="2" orientation="portrait" verticalDpi="0" r:id="rId1"/>
  <headerFooter>
    <oddFooter>Strona &amp;P z &amp;N</oddFooter>
  </headerFooter>
  <rowBreaks count="1" manualBreakCount="1">
    <brk id="1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Zał. 10 - Form. podziału wynagr</vt:lpstr>
      <vt:lpstr>'Zał. 10 - Form. podziału wynagr'!Obszar_wydruku</vt:lpstr>
      <vt:lpstr>'Zał. 10 - Form. podziału wynagr'!Tytuły_wydruku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Marek Maciejewski</dc:creator>
  <cp:lastModifiedBy>Marek Maciejewski</cp:lastModifiedBy>
  <cp:lastPrinted>2024-12-12T15:52:59Z</cp:lastPrinted>
  <dcterms:created xsi:type="dcterms:W3CDTF">2024-10-23T11:11:45Z</dcterms:created>
  <dcterms:modified xsi:type="dcterms:W3CDTF">2024-12-12T17:50:08Z</dcterms:modified>
</cp:coreProperties>
</file>