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70" windowHeight="11820" activeTab="2"/>
  </bookViews>
  <sheets>
    <sheet name="KOŁOBRZEG" sheetId="1" r:id="rId1"/>
    <sheet name="KOSZALIN" sheetId="2" r:id="rId2"/>
    <sheet name="DARŁOWO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4" i="3" l="1"/>
  <c r="W74" i="3" s="1"/>
  <c r="Q74" i="3"/>
  <c r="L74" i="3"/>
  <c r="M74" i="3" s="1"/>
  <c r="V55" i="1"/>
  <c r="W55" i="1" s="1"/>
  <c r="Q55" i="1"/>
  <c r="L55" i="1"/>
  <c r="M55" i="1" s="1"/>
  <c r="N74" i="3" l="1"/>
  <c r="R74" i="3"/>
  <c r="Y74" i="3" s="1"/>
  <c r="X74" i="3"/>
  <c r="N55" i="1"/>
  <c r="R55" i="1"/>
  <c r="Y55" i="1" s="1"/>
  <c r="X55" i="1"/>
  <c r="V79" i="2"/>
  <c r="W79" i="2" s="1"/>
  <c r="Q79" i="2"/>
  <c r="L79" i="2"/>
  <c r="M79" i="2" s="1"/>
  <c r="N79" i="2" s="1"/>
  <c r="S74" i="3" l="1"/>
  <c r="S55" i="1"/>
  <c r="R79" i="2"/>
  <c r="S79" i="2" s="1"/>
  <c r="X79" i="2"/>
  <c r="Y79" i="2" l="1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N64" i="3" s="1"/>
  <c r="M65" i="3"/>
  <c r="N65" i="3" s="1"/>
  <c r="O65" i="3" s="1"/>
  <c r="X65" i="3" s="1"/>
  <c r="O64" i="3" l="1"/>
  <c r="X64" i="3" s="1"/>
  <c r="H73" i="2"/>
  <c r="H66" i="3" l="1"/>
  <c r="H48" i="1"/>
  <c r="U19" i="3"/>
  <c r="Q19" i="3"/>
  <c r="R19" i="3" s="1"/>
  <c r="S19" i="3" s="1"/>
  <c r="M19" i="3"/>
  <c r="U72" i="2"/>
  <c r="V72" i="2" s="1"/>
  <c r="Q72" i="2"/>
  <c r="R72" i="2" s="1"/>
  <c r="M72" i="2"/>
  <c r="N72" i="2" s="1"/>
  <c r="U71" i="2"/>
  <c r="V71" i="2" s="1"/>
  <c r="Q71" i="2"/>
  <c r="R71" i="2" s="1"/>
  <c r="S71" i="2" s="1"/>
  <c r="N71" i="2"/>
  <c r="M71" i="2"/>
  <c r="U70" i="2"/>
  <c r="Q70" i="2"/>
  <c r="N70" i="2"/>
  <c r="O70" i="2" s="1"/>
  <c r="M70" i="2"/>
  <c r="U69" i="2"/>
  <c r="V69" i="2" s="1"/>
  <c r="W69" i="2" s="1"/>
  <c r="Q69" i="2"/>
  <c r="R69" i="2" s="1"/>
  <c r="M69" i="2"/>
  <c r="U68" i="2"/>
  <c r="V68" i="2" s="1"/>
  <c r="W68" i="2" s="1"/>
  <c r="Q68" i="2"/>
  <c r="R68" i="2" s="1"/>
  <c r="M68" i="2"/>
  <c r="U67" i="2"/>
  <c r="V67" i="2" s="1"/>
  <c r="Q67" i="2"/>
  <c r="R67" i="2" s="1"/>
  <c r="M67" i="2"/>
  <c r="N67" i="2" s="1"/>
  <c r="U66" i="2"/>
  <c r="R66" i="2"/>
  <c r="S66" i="2" s="1"/>
  <c r="Q66" i="2"/>
  <c r="M66" i="2"/>
  <c r="N66" i="2" s="1"/>
  <c r="U65" i="2"/>
  <c r="Q65" i="2"/>
  <c r="M65" i="2"/>
  <c r="N65" i="2" s="1"/>
  <c r="O65" i="2" s="1"/>
  <c r="U64" i="2"/>
  <c r="V64" i="2" s="1"/>
  <c r="W64" i="2" s="1"/>
  <c r="Q64" i="2"/>
  <c r="M64" i="2"/>
  <c r="U63" i="2"/>
  <c r="V63" i="2" s="1"/>
  <c r="Q63" i="2"/>
  <c r="R63" i="2" s="1"/>
  <c r="M63" i="2"/>
  <c r="N63" i="2" s="1"/>
  <c r="O63" i="2" s="1"/>
  <c r="U62" i="2"/>
  <c r="Q62" i="2"/>
  <c r="R62" i="2" s="1"/>
  <c r="M62" i="2"/>
  <c r="N62" i="2" s="1"/>
  <c r="U61" i="2"/>
  <c r="Q61" i="2"/>
  <c r="M61" i="2"/>
  <c r="N61" i="2" s="1"/>
  <c r="O61" i="2" s="1"/>
  <c r="U60" i="2"/>
  <c r="V60" i="2" s="1"/>
  <c r="W60" i="2" s="1"/>
  <c r="Q60" i="2"/>
  <c r="R60" i="2" s="1"/>
  <c r="M60" i="2"/>
  <c r="U59" i="2"/>
  <c r="V59" i="2" s="1"/>
  <c r="Q59" i="2"/>
  <c r="R59" i="2" s="1"/>
  <c r="M59" i="2"/>
  <c r="N59" i="2" s="1"/>
  <c r="O59" i="2" s="1"/>
  <c r="U58" i="2"/>
  <c r="V58" i="2" s="1"/>
  <c r="Q58" i="2"/>
  <c r="R58" i="2" s="1"/>
  <c r="S58" i="2" s="1"/>
  <c r="M58" i="2"/>
  <c r="N58" i="2" s="1"/>
  <c r="U57" i="2"/>
  <c r="Q57" i="2"/>
  <c r="M57" i="2"/>
  <c r="N57" i="2" s="1"/>
  <c r="O57" i="2" s="1"/>
  <c r="U56" i="2"/>
  <c r="V56" i="2" s="1"/>
  <c r="W56" i="2" s="1"/>
  <c r="Q56" i="2"/>
  <c r="R56" i="2" s="1"/>
  <c r="M56" i="2"/>
  <c r="U55" i="2"/>
  <c r="V55" i="2" s="1"/>
  <c r="Q55" i="2"/>
  <c r="R55" i="2" s="1"/>
  <c r="M55" i="2"/>
  <c r="N55" i="2" s="1"/>
  <c r="U54" i="2"/>
  <c r="V54" i="2" s="1"/>
  <c r="W54" i="2" s="1"/>
  <c r="Q54" i="2"/>
  <c r="M54" i="2"/>
  <c r="N54" i="2" s="1"/>
  <c r="U53" i="2"/>
  <c r="Q53" i="2"/>
  <c r="M53" i="2"/>
  <c r="N53" i="2" s="1"/>
  <c r="O53" i="2" s="1"/>
  <c r="U52" i="2"/>
  <c r="V52" i="2" s="1"/>
  <c r="W52" i="2" s="1"/>
  <c r="Q52" i="2"/>
  <c r="R52" i="2" s="1"/>
  <c r="M52" i="2"/>
  <c r="U51" i="2"/>
  <c r="V51" i="2" s="1"/>
  <c r="Q51" i="2"/>
  <c r="R51" i="2" s="1"/>
  <c r="N51" i="2"/>
  <c r="M51" i="2"/>
  <c r="U50" i="2"/>
  <c r="V50" i="2" s="1"/>
  <c r="Q50" i="2"/>
  <c r="R50" i="2" s="1"/>
  <c r="S50" i="2" s="1"/>
  <c r="M50" i="2"/>
  <c r="N50" i="2" s="1"/>
  <c r="U49" i="2"/>
  <c r="Q49" i="2"/>
  <c r="M49" i="2"/>
  <c r="N49" i="2" s="1"/>
  <c r="O49" i="2" s="1"/>
  <c r="U48" i="2"/>
  <c r="V48" i="2" s="1"/>
  <c r="W48" i="2" s="1"/>
  <c r="Q48" i="2"/>
  <c r="M48" i="2"/>
  <c r="U47" i="2"/>
  <c r="V47" i="2" s="1"/>
  <c r="Q47" i="2"/>
  <c r="R47" i="2" s="1"/>
  <c r="M47" i="2"/>
  <c r="N47" i="2" s="1"/>
  <c r="U46" i="2"/>
  <c r="V46" i="2" s="1"/>
  <c r="W46" i="2" s="1"/>
  <c r="Q46" i="2"/>
  <c r="R46" i="2" s="1"/>
  <c r="M46" i="2"/>
  <c r="N46" i="2" s="1"/>
  <c r="U45" i="2"/>
  <c r="Q45" i="2"/>
  <c r="M45" i="2"/>
  <c r="N45" i="2" s="1"/>
  <c r="O45" i="2" s="1"/>
  <c r="U44" i="2"/>
  <c r="V44" i="2" s="1"/>
  <c r="W44" i="2" s="1"/>
  <c r="Q44" i="2"/>
  <c r="R44" i="2" s="1"/>
  <c r="M44" i="2"/>
  <c r="V43" i="2"/>
  <c r="U43" i="2"/>
  <c r="Q43" i="2"/>
  <c r="R43" i="2" s="1"/>
  <c r="M43" i="2"/>
  <c r="N43" i="2" s="1"/>
  <c r="O43" i="2" s="1"/>
  <c r="U42" i="2"/>
  <c r="Q42" i="2"/>
  <c r="R42" i="2" s="1"/>
  <c r="S42" i="2" s="1"/>
  <c r="M42" i="2"/>
  <c r="N42" i="2" s="1"/>
  <c r="U41" i="2"/>
  <c r="Q41" i="2"/>
  <c r="M41" i="2"/>
  <c r="N41" i="2" s="1"/>
  <c r="O41" i="2" s="1"/>
  <c r="U40" i="2"/>
  <c r="V40" i="2" s="1"/>
  <c r="W40" i="2" s="1"/>
  <c r="Q40" i="2"/>
  <c r="R40" i="2" s="1"/>
  <c r="M40" i="2"/>
  <c r="U39" i="2"/>
  <c r="V39" i="2" s="1"/>
  <c r="Q39" i="2"/>
  <c r="R39" i="2" s="1"/>
  <c r="M39" i="2"/>
  <c r="N39" i="2" s="1"/>
  <c r="U38" i="2"/>
  <c r="V38" i="2" s="1"/>
  <c r="Q38" i="2"/>
  <c r="R38" i="2" s="1"/>
  <c r="N38" i="2"/>
  <c r="M38" i="2"/>
  <c r="U37" i="2"/>
  <c r="Q37" i="2"/>
  <c r="N37" i="2"/>
  <c r="O37" i="2" s="1"/>
  <c r="M37" i="2"/>
  <c r="U36" i="2"/>
  <c r="V36" i="2" s="1"/>
  <c r="W36" i="2" s="1"/>
  <c r="Q36" i="2"/>
  <c r="R36" i="2" s="1"/>
  <c r="M36" i="2"/>
  <c r="U35" i="2"/>
  <c r="V35" i="2" s="1"/>
  <c r="Q35" i="2"/>
  <c r="R35" i="2" s="1"/>
  <c r="M35" i="2"/>
  <c r="N35" i="2" s="1"/>
  <c r="O35" i="2" s="1"/>
  <c r="U34" i="2"/>
  <c r="V34" i="2" s="1"/>
  <c r="Q34" i="2"/>
  <c r="R34" i="2" s="1"/>
  <c r="S34" i="2" s="1"/>
  <c r="M34" i="2"/>
  <c r="N34" i="2" s="1"/>
  <c r="U33" i="2"/>
  <c r="Q33" i="2"/>
  <c r="M33" i="2"/>
  <c r="N33" i="2" s="1"/>
  <c r="O33" i="2" s="1"/>
  <c r="U32" i="2"/>
  <c r="V32" i="2" s="1"/>
  <c r="W32" i="2" s="1"/>
  <c r="Q32" i="2"/>
  <c r="M32" i="2"/>
  <c r="U31" i="2"/>
  <c r="V31" i="2" s="1"/>
  <c r="Q31" i="2"/>
  <c r="R31" i="2" s="1"/>
  <c r="M31" i="2"/>
  <c r="N31" i="2" s="1"/>
  <c r="U30" i="2"/>
  <c r="Q30" i="2"/>
  <c r="R30" i="2" s="1"/>
  <c r="M30" i="2"/>
  <c r="N30" i="2" s="1"/>
  <c r="U29" i="2"/>
  <c r="Q29" i="2"/>
  <c r="M29" i="2"/>
  <c r="N29" i="2" s="1"/>
  <c r="O29" i="2" s="1"/>
  <c r="V28" i="2"/>
  <c r="W28" i="2" s="1"/>
  <c r="U28" i="2"/>
  <c r="Q28" i="2"/>
  <c r="R28" i="2" s="1"/>
  <c r="M28" i="2"/>
  <c r="U27" i="2"/>
  <c r="V27" i="2" s="1"/>
  <c r="Q27" i="2"/>
  <c r="R27" i="2" s="1"/>
  <c r="M27" i="2"/>
  <c r="U26" i="2"/>
  <c r="V26" i="2" s="1"/>
  <c r="W26" i="2" s="1"/>
  <c r="Q26" i="2"/>
  <c r="R26" i="2" s="1"/>
  <c r="S26" i="2" s="1"/>
  <c r="M26" i="2"/>
  <c r="N26" i="2" s="1"/>
  <c r="U25" i="2"/>
  <c r="Q25" i="2"/>
  <c r="M25" i="2"/>
  <c r="N25" i="2" s="1"/>
  <c r="O25" i="2" s="1"/>
  <c r="U24" i="2"/>
  <c r="V24" i="2" s="1"/>
  <c r="W24" i="2" s="1"/>
  <c r="Q24" i="2"/>
  <c r="R24" i="2" s="1"/>
  <c r="M24" i="2"/>
  <c r="U23" i="2"/>
  <c r="V23" i="2" s="1"/>
  <c r="Q23" i="2"/>
  <c r="R23" i="2" s="1"/>
  <c r="M23" i="2"/>
  <c r="N23" i="2" s="1"/>
  <c r="U22" i="2"/>
  <c r="V22" i="2" s="1"/>
  <c r="Q22" i="2"/>
  <c r="M22" i="2"/>
  <c r="N22" i="2" s="1"/>
  <c r="U21" i="2"/>
  <c r="V21" i="2" s="1"/>
  <c r="W21" i="2" s="1"/>
  <c r="Q21" i="2"/>
  <c r="R21" i="2" s="1"/>
  <c r="M21" i="2"/>
  <c r="N21" i="2" s="1"/>
  <c r="U20" i="2"/>
  <c r="V20" i="2" s="1"/>
  <c r="Q20" i="2"/>
  <c r="R20" i="2" s="1"/>
  <c r="M20" i="2"/>
  <c r="N20" i="2" s="1"/>
  <c r="O20" i="2" s="1"/>
  <c r="U19" i="2"/>
  <c r="V19" i="2" s="1"/>
  <c r="Q19" i="2"/>
  <c r="M19" i="2"/>
  <c r="U18" i="2"/>
  <c r="V18" i="2" s="1"/>
  <c r="Q18" i="2"/>
  <c r="R18" i="2" s="1"/>
  <c r="M18" i="2"/>
  <c r="N18" i="2" s="1"/>
  <c r="O18" i="2" s="1"/>
  <c r="U17" i="2"/>
  <c r="V17" i="2" s="1"/>
  <c r="W17" i="2" s="1"/>
  <c r="Q17" i="2"/>
  <c r="R17" i="2" s="1"/>
  <c r="M17" i="2"/>
  <c r="S35" i="2" l="1"/>
  <c r="S20" i="2"/>
  <c r="W30" i="2"/>
  <c r="S67" i="2"/>
  <c r="S28" i="2"/>
  <c r="V30" i="2"/>
  <c r="S43" i="2"/>
  <c r="O47" i="2"/>
  <c r="X47" i="2" s="1"/>
  <c r="S63" i="2"/>
  <c r="V66" i="2"/>
  <c r="W66" i="2" s="1"/>
  <c r="W34" i="2"/>
  <c r="O55" i="2"/>
  <c r="N27" i="2"/>
  <c r="O27" i="2" s="1"/>
  <c r="S31" i="2"/>
  <c r="O23" i="2"/>
  <c r="W38" i="2"/>
  <c r="S39" i="2"/>
  <c r="V42" i="2"/>
  <c r="W42" i="2" s="1"/>
  <c r="O51" i="2"/>
  <c r="S60" i="2"/>
  <c r="V62" i="2"/>
  <c r="W62" i="2" s="1"/>
  <c r="W71" i="2"/>
  <c r="S72" i="2"/>
  <c r="W22" i="2"/>
  <c r="O31" i="2"/>
  <c r="O39" i="2"/>
  <c r="W50" i="2"/>
  <c r="W58" i="2"/>
  <c r="O67" i="2"/>
  <c r="O72" i="2"/>
  <c r="W19" i="2"/>
  <c r="O21" i="2"/>
  <c r="R22" i="2"/>
  <c r="S22" i="2" s="1"/>
  <c r="S23" i="2"/>
  <c r="S38" i="2"/>
  <c r="S44" i="2"/>
  <c r="S51" i="2"/>
  <c r="S59" i="2"/>
  <c r="N19" i="2"/>
  <c r="O19" i="2" s="1"/>
  <c r="W20" i="2"/>
  <c r="X20" i="2" s="1"/>
  <c r="S27" i="2"/>
  <c r="S47" i="2"/>
  <c r="R54" i="2"/>
  <c r="S54" i="2" s="1"/>
  <c r="S55" i="2"/>
  <c r="N19" i="3"/>
  <c r="O19" i="3" s="1"/>
  <c r="V19" i="3"/>
  <c r="W19" i="3" s="1"/>
  <c r="N36" i="2"/>
  <c r="O36" i="2" s="1"/>
  <c r="V49" i="2"/>
  <c r="W49" i="2" s="1"/>
  <c r="V33" i="2"/>
  <c r="W33" i="2" s="1"/>
  <c r="R48" i="2"/>
  <c r="S48" i="2" s="1"/>
  <c r="R19" i="2"/>
  <c r="S19" i="2"/>
  <c r="R32" i="2"/>
  <c r="S32" i="2" s="1"/>
  <c r="R37" i="2"/>
  <c r="S37" i="2"/>
  <c r="N68" i="2"/>
  <c r="O68" i="2" s="1"/>
  <c r="R64" i="2"/>
  <c r="S64" i="2" s="1"/>
  <c r="R53" i="2"/>
  <c r="S53" i="2" s="1"/>
  <c r="N17" i="2"/>
  <c r="O17" i="2" s="1"/>
  <c r="N52" i="2"/>
  <c r="O52" i="2" s="1"/>
  <c r="X52" i="2" s="1"/>
  <c r="V65" i="2"/>
  <c r="W65" i="2" s="1"/>
  <c r="N24" i="2"/>
  <c r="O24" i="2" s="1"/>
  <c r="R25" i="2"/>
  <c r="S25" i="2" s="1"/>
  <c r="V53" i="2"/>
  <c r="W53" i="2" s="1"/>
  <c r="N56" i="2"/>
  <c r="O56" i="2" s="1"/>
  <c r="R57" i="2"/>
  <c r="S57" i="2"/>
  <c r="S18" i="2"/>
  <c r="X18" i="2" s="1"/>
  <c r="V25" i="2"/>
  <c r="W25" i="2" s="1"/>
  <c r="N28" i="2"/>
  <c r="O28" i="2" s="1"/>
  <c r="R29" i="2"/>
  <c r="S29" i="2"/>
  <c r="S36" i="2"/>
  <c r="V41" i="2"/>
  <c r="W41" i="2" s="1"/>
  <c r="N44" i="2"/>
  <c r="O44" i="2" s="1"/>
  <c r="R45" i="2"/>
  <c r="S45" i="2" s="1"/>
  <c r="S52" i="2"/>
  <c r="V57" i="2"/>
  <c r="W57" i="2" s="1"/>
  <c r="N60" i="2"/>
  <c r="O60" i="2" s="1"/>
  <c r="R61" i="2"/>
  <c r="S61" i="2" s="1"/>
  <c r="S68" i="2"/>
  <c r="V70" i="2"/>
  <c r="W70" i="2" s="1"/>
  <c r="V37" i="2"/>
  <c r="W37" i="2" s="1"/>
  <c r="N40" i="2"/>
  <c r="O40" i="2" s="1"/>
  <c r="R41" i="2"/>
  <c r="S41" i="2" s="1"/>
  <c r="X41" i="2" s="1"/>
  <c r="N69" i="2"/>
  <c r="O69" i="2" s="1"/>
  <c r="R70" i="2"/>
  <c r="S70" i="2" s="1"/>
  <c r="X70" i="2" s="1"/>
  <c r="S17" i="2"/>
  <c r="W18" i="2"/>
  <c r="S21" i="2"/>
  <c r="S24" i="2"/>
  <c r="V29" i="2"/>
  <c r="W29" i="2" s="1"/>
  <c r="S30" i="2"/>
  <c r="N32" i="2"/>
  <c r="O32" i="2" s="1"/>
  <c r="R33" i="2"/>
  <c r="S33" i="2" s="1"/>
  <c r="S40" i="2"/>
  <c r="V45" i="2"/>
  <c r="W45" i="2" s="1"/>
  <c r="S46" i="2"/>
  <c r="N48" i="2"/>
  <c r="O48" i="2" s="1"/>
  <c r="R49" i="2"/>
  <c r="S49" i="2"/>
  <c r="S56" i="2"/>
  <c r="V61" i="2"/>
  <c r="W61" i="2" s="1"/>
  <c r="S62" i="2"/>
  <c r="N64" i="2"/>
  <c r="O64" i="2" s="1"/>
  <c r="R65" i="2"/>
  <c r="S65" i="2" s="1"/>
  <c r="S69" i="2"/>
  <c r="W23" i="2"/>
  <c r="O26" i="2"/>
  <c r="X26" i="2" s="1"/>
  <c r="W31" i="2"/>
  <c r="X31" i="2" s="1"/>
  <c r="O34" i="2"/>
  <c r="W39" i="2"/>
  <c r="O42" i="2"/>
  <c r="W47" i="2"/>
  <c r="O50" i="2"/>
  <c r="W55" i="2"/>
  <c r="O58" i="2"/>
  <c r="W63" i="2"/>
  <c r="X63" i="2" s="1"/>
  <c r="O66" i="2"/>
  <c r="O71" i="2"/>
  <c r="X71" i="2" s="1"/>
  <c r="O22" i="2"/>
  <c r="W27" i="2"/>
  <c r="O30" i="2"/>
  <c r="W35" i="2"/>
  <c r="X35" i="2" s="1"/>
  <c r="O38" i="2"/>
  <c r="W43" i="2"/>
  <c r="X43" i="2" s="1"/>
  <c r="O46" i="2"/>
  <c r="W51" i="2"/>
  <c r="O54" i="2"/>
  <c r="W59" i="2"/>
  <c r="O62" i="2"/>
  <c r="W67" i="2"/>
  <c r="W72" i="2"/>
  <c r="U26" i="1"/>
  <c r="U27" i="1"/>
  <c r="U28" i="1"/>
  <c r="U29" i="1"/>
  <c r="V29" i="1" s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V45" i="1" s="1"/>
  <c r="U46" i="1"/>
  <c r="U47" i="1"/>
  <c r="U18" i="1"/>
  <c r="U19" i="1"/>
  <c r="U20" i="1"/>
  <c r="U21" i="1"/>
  <c r="U22" i="1"/>
  <c r="U23" i="1"/>
  <c r="U24" i="1"/>
  <c r="U25" i="1"/>
  <c r="V25" i="1" s="1"/>
  <c r="Q19" i="1"/>
  <c r="R19" i="1" s="1"/>
  <c r="M19" i="1"/>
  <c r="U17" i="1"/>
  <c r="X21" i="2" l="1"/>
  <c r="X60" i="2"/>
  <c r="X44" i="2"/>
  <c r="X38" i="2"/>
  <c r="X58" i="2"/>
  <c r="X64" i="2"/>
  <c r="X36" i="2"/>
  <c r="X67" i="2"/>
  <c r="X68" i="2"/>
  <c r="X51" i="2"/>
  <c r="X42" i="2"/>
  <c r="X25" i="2"/>
  <c r="X59" i="2"/>
  <c r="X32" i="2"/>
  <c r="X62" i="2"/>
  <c r="X46" i="2"/>
  <c r="X30" i="2"/>
  <c r="X28" i="2"/>
  <c r="X17" i="2"/>
  <c r="X27" i="2"/>
  <c r="X66" i="2"/>
  <c r="X50" i="2"/>
  <c r="X34" i="2"/>
  <c r="X48" i="2"/>
  <c r="X56" i="2"/>
  <c r="X55" i="2"/>
  <c r="X23" i="2"/>
  <c r="X24" i="2"/>
  <c r="X72" i="2"/>
  <c r="X40" i="2"/>
  <c r="X19" i="2"/>
  <c r="X39" i="2"/>
  <c r="X54" i="2"/>
  <c r="X22" i="2"/>
  <c r="X65" i="2"/>
  <c r="X69" i="2"/>
  <c r="X19" i="3"/>
  <c r="O66" i="3"/>
  <c r="S66" i="3"/>
  <c r="W66" i="3"/>
  <c r="O73" i="2"/>
  <c r="S73" i="2"/>
  <c r="X57" i="2"/>
  <c r="W73" i="2"/>
  <c r="X37" i="2"/>
  <c r="X33" i="2"/>
  <c r="X45" i="2"/>
  <c r="X53" i="2"/>
  <c r="X49" i="2"/>
  <c r="X61" i="2"/>
  <c r="X29" i="2"/>
  <c r="W44" i="1"/>
  <c r="W25" i="1"/>
  <c r="V37" i="1"/>
  <c r="W37" i="1" s="1"/>
  <c r="V24" i="1"/>
  <c r="W24" i="1" s="1"/>
  <c r="V20" i="1"/>
  <c r="W20" i="1" s="1"/>
  <c r="V44" i="1"/>
  <c r="V40" i="1"/>
  <c r="W40" i="1" s="1"/>
  <c r="V36" i="1"/>
  <c r="W36" i="1" s="1"/>
  <c r="V32" i="1"/>
  <c r="W32" i="1" s="1"/>
  <c r="V28" i="1"/>
  <c r="W28" i="1" s="1"/>
  <c r="V21" i="1"/>
  <c r="W21" i="1" s="1"/>
  <c r="V41" i="1"/>
  <c r="W41" i="1" s="1"/>
  <c r="W45" i="1"/>
  <c r="W29" i="1"/>
  <c r="V23" i="1"/>
  <c r="W23" i="1" s="1"/>
  <c r="V19" i="1"/>
  <c r="W19" i="1" s="1"/>
  <c r="V47" i="1"/>
  <c r="W47" i="1" s="1"/>
  <c r="V43" i="1"/>
  <c r="W43" i="1" s="1"/>
  <c r="V39" i="1"/>
  <c r="W39" i="1" s="1"/>
  <c r="V35" i="1"/>
  <c r="W35" i="1" s="1"/>
  <c r="V31" i="1"/>
  <c r="W31" i="1" s="1"/>
  <c r="V27" i="1"/>
  <c r="W27" i="1" s="1"/>
  <c r="V33" i="1"/>
  <c r="W33" i="1" s="1"/>
  <c r="V22" i="1"/>
  <c r="W22" i="1" s="1"/>
  <c r="V18" i="1"/>
  <c r="W18" i="1" s="1"/>
  <c r="V46" i="1"/>
  <c r="W46" i="1" s="1"/>
  <c r="V42" i="1"/>
  <c r="W42" i="1" s="1"/>
  <c r="V38" i="1"/>
  <c r="W38" i="1" s="1"/>
  <c r="V34" i="1"/>
  <c r="W34" i="1" s="1"/>
  <c r="V30" i="1"/>
  <c r="W30" i="1" s="1"/>
  <c r="V26" i="1"/>
  <c r="W26" i="1" s="1"/>
  <c r="S19" i="1"/>
  <c r="N19" i="1"/>
  <c r="O19" i="1" s="1"/>
  <c r="V17" i="1"/>
  <c r="W17" i="1" s="1"/>
  <c r="X73" i="2" l="1"/>
  <c r="V86" i="2" s="1"/>
  <c r="R86" i="2" s="1"/>
  <c r="T86" i="2" s="1"/>
  <c r="X66" i="3"/>
  <c r="V80" i="3" s="1"/>
  <c r="R80" i="3" s="1"/>
  <c r="T80" i="3" s="1"/>
  <c r="W69" i="3"/>
  <c r="W68" i="3"/>
  <c r="S69" i="3"/>
  <c r="S68" i="3"/>
  <c r="O69" i="3"/>
  <c r="O68" i="3"/>
  <c r="S76" i="2"/>
  <c r="S75" i="2"/>
  <c r="W76" i="2"/>
  <c r="W75" i="2"/>
  <c r="O75" i="2"/>
  <c r="O76" i="2"/>
  <c r="X19" i="1"/>
  <c r="W48" i="1"/>
  <c r="W51" i="1" s="1"/>
  <c r="X76" i="2" l="1"/>
  <c r="X75" i="2"/>
  <c r="X69" i="3"/>
  <c r="X68" i="3"/>
  <c r="W50" i="1"/>
  <c r="Q18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M18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Q17" i="1"/>
  <c r="M17" i="1"/>
  <c r="N17" i="1" s="1"/>
  <c r="O17" i="1" s="1"/>
  <c r="R46" i="1" l="1"/>
  <c r="S46" i="1" s="1"/>
  <c r="R34" i="1"/>
  <c r="S34" i="1"/>
  <c r="R22" i="1"/>
  <c r="S22" i="1" s="1"/>
  <c r="R45" i="1"/>
  <c r="S45" i="1"/>
  <c r="R41" i="1"/>
  <c r="S41" i="1" s="1"/>
  <c r="R37" i="1"/>
  <c r="S37" i="1" s="1"/>
  <c r="R33" i="1"/>
  <c r="S33" i="1" s="1"/>
  <c r="R29" i="1"/>
  <c r="S29" i="1"/>
  <c r="R25" i="1"/>
  <c r="S25" i="1" s="1"/>
  <c r="R21" i="1"/>
  <c r="S21" i="1"/>
  <c r="R42" i="1"/>
  <c r="S42" i="1" s="1"/>
  <c r="R26" i="1"/>
  <c r="S26" i="1" s="1"/>
  <c r="R44" i="1"/>
  <c r="S44" i="1" s="1"/>
  <c r="R40" i="1"/>
  <c r="S40" i="1" s="1"/>
  <c r="R36" i="1"/>
  <c r="S36" i="1" s="1"/>
  <c r="R32" i="1"/>
  <c r="S32" i="1"/>
  <c r="R28" i="1"/>
  <c r="S28" i="1" s="1"/>
  <c r="R24" i="1"/>
  <c r="S24" i="1" s="1"/>
  <c r="R20" i="1"/>
  <c r="S20" i="1" s="1"/>
  <c r="R38" i="1"/>
  <c r="S38" i="1"/>
  <c r="R30" i="1"/>
  <c r="S30" i="1" s="1"/>
  <c r="R47" i="1"/>
  <c r="S47" i="1" s="1"/>
  <c r="R43" i="1"/>
  <c r="S43" i="1" s="1"/>
  <c r="R39" i="1"/>
  <c r="S39" i="1" s="1"/>
  <c r="R35" i="1"/>
  <c r="S35" i="1" s="1"/>
  <c r="R31" i="1"/>
  <c r="S31" i="1"/>
  <c r="R27" i="1"/>
  <c r="S27" i="1" s="1"/>
  <c r="R23" i="1"/>
  <c r="S23" i="1"/>
  <c r="R18" i="1"/>
  <c r="S18" i="1" s="1"/>
  <c r="N43" i="1"/>
  <c r="O43" i="1" s="1"/>
  <c r="N35" i="1"/>
  <c r="O35" i="1" s="1"/>
  <c r="X35" i="1" s="1"/>
  <c r="N23" i="1"/>
  <c r="O23" i="1"/>
  <c r="N46" i="1"/>
  <c r="O46" i="1" s="1"/>
  <c r="X46" i="1" s="1"/>
  <c r="N42" i="1"/>
  <c r="O42" i="1"/>
  <c r="N38" i="1"/>
  <c r="O38" i="1" s="1"/>
  <c r="X38" i="1" s="1"/>
  <c r="N34" i="1"/>
  <c r="O34" i="1"/>
  <c r="X34" i="1" s="1"/>
  <c r="N30" i="1"/>
  <c r="O30" i="1" s="1"/>
  <c r="N26" i="1"/>
  <c r="O26" i="1" s="1"/>
  <c r="N22" i="1"/>
  <c r="O22" i="1" s="1"/>
  <c r="N39" i="1"/>
  <c r="O39" i="1"/>
  <c r="N27" i="1"/>
  <c r="O27" i="1" s="1"/>
  <c r="N45" i="1"/>
  <c r="O45" i="1"/>
  <c r="X45" i="1" s="1"/>
  <c r="N41" i="1"/>
  <c r="O41" i="1" s="1"/>
  <c r="X41" i="1" s="1"/>
  <c r="N37" i="1"/>
  <c r="O37" i="1" s="1"/>
  <c r="N33" i="1"/>
  <c r="O33" i="1" s="1"/>
  <c r="N29" i="1"/>
  <c r="O29" i="1" s="1"/>
  <c r="X29" i="1" s="1"/>
  <c r="N25" i="1"/>
  <c r="O25" i="1" s="1"/>
  <c r="X25" i="1" s="1"/>
  <c r="N21" i="1"/>
  <c r="O21" i="1"/>
  <c r="X21" i="1" s="1"/>
  <c r="N47" i="1"/>
  <c r="O47" i="1" s="1"/>
  <c r="N31" i="1"/>
  <c r="O31" i="1" s="1"/>
  <c r="X31" i="1" s="1"/>
  <c r="N18" i="1"/>
  <c r="O18" i="1" s="1"/>
  <c r="N44" i="1"/>
  <c r="O44" i="1"/>
  <c r="N40" i="1"/>
  <c r="O40" i="1" s="1"/>
  <c r="N36" i="1"/>
  <c r="O36" i="1" s="1"/>
  <c r="N32" i="1"/>
  <c r="O32" i="1" s="1"/>
  <c r="N28" i="1"/>
  <c r="O28" i="1" s="1"/>
  <c r="N24" i="1"/>
  <c r="O24" i="1" s="1"/>
  <c r="N20" i="1"/>
  <c r="O20" i="1"/>
  <c r="R17" i="1"/>
  <c r="S17" i="1" s="1"/>
  <c r="X39" i="1" l="1"/>
  <c r="X18" i="1"/>
  <c r="X26" i="1"/>
  <c r="X24" i="1"/>
  <c r="X40" i="1"/>
  <c r="X32" i="1"/>
  <c r="X37" i="1"/>
  <c r="X22" i="1"/>
  <c r="X27" i="1"/>
  <c r="S48" i="1"/>
  <c r="S51" i="1" s="1"/>
  <c r="X33" i="1"/>
  <c r="X28" i="1"/>
  <c r="X44" i="1"/>
  <c r="X42" i="1"/>
  <c r="X43" i="1"/>
  <c r="X20" i="1"/>
  <c r="X36" i="1"/>
  <c r="X23" i="1"/>
  <c r="X47" i="1"/>
  <c r="X30" i="1"/>
  <c r="O48" i="1"/>
  <c r="O50" i="1" s="1"/>
  <c r="S50" i="1"/>
  <c r="X17" i="1"/>
  <c r="O51" i="1" l="1"/>
  <c r="X48" i="1"/>
  <c r="V62" i="1" s="1"/>
  <c r="R62" i="1" s="1"/>
  <c r="T62" i="1" s="1"/>
  <c r="X51" i="1" l="1"/>
  <c r="X50" i="1"/>
</calcChain>
</file>

<file path=xl/sharedStrings.xml><?xml version="1.0" encoding="utf-8"?>
<sst xmlns="http://schemas.openxmlformats.org/spreadsheetml/2006/main" count="807" uniqueCount="337">
  <si>
    <t>WYKONAWCA</t>
  </si>
  <si>
    <t>1.</t>
  </si>
  <si>
    <t>2.</t>
  </si>
  <si>
    <t>3.</t>
  </si>
  <si>
    <t>4.</t>
  </si>
  <si>
    <t>5.</t>
  </si>
  <si>
    <t>Zestawienie tabelaryczne:</t>
  </si>
  <si>
    <t>WYPEŁNIA WYKONAWCA</t>
  </si>
  <si>
    <t>Lp.</t>
  </si>
  <si>
    <t>Miejsce zainstalowania</t>
  </si>
  <si>
    <t>Nazwa systemu / urządzenia</t>
  </si>
  <si>
    <t>Wykaz elementów wchodzących w skład systemu / urządzenia</t>
  </si>
  <si>
    <t>Kompleks Wojskowy</t>
  </si>
  <si>
    <t>Nazwa Użytkownika</t>
  </si>
  <si>
    <t>Nr budynku</t>
  </si>
  <si>
    <t>Nazwa elementu</t>
  </si>
  <si>
    <t>Typ</t>
  </si>
  <si>
    <t>ul. Koszalińska 76 Kołobrzeg</t>
  </si>
  <si>
    <t>REF. 617 32</t>
  </si>
  <si>
    <t>NICD 4,8V</t>
  </si>
  <si>
    <t xml:space="preserve">Helios LED HWC 3x1W B 2SE/AT/TR </t>
  </si>
  <si>
    <t>Mal-3H-118 8W</t>
  </si>
  <si>
    <t>AT2 C LED C19 hybryd 230V      P-5W 2h 4,8V/4,0Ah UN BON AC 50,60 HZ TW</t>
  </si>
  <si>
    <t>KWADRA LED C/AT/3W C/1 230V P-3W 1h 4,8V/1,6 Ah</t>
  </si>
  <si>
    <t>ul. Wiosenna 4a Kołobrzeg</t>
  </si>
  <si>
    <t xml:space="preserve">WT </t>
  </si>
  <si>
    <t>Panorama 8/SE/11/267       11W 5</t>
  </si>
  <si>
    <t>0PKZ-60 (akumulator 24V/100Ah)</t>
  </si>
  <si>
    <t>Panorama P/1/SE/11 11W/267</t>
  </si>
  <si>
    <t xml:space="preserve">Helios PS 8W TS </t>
  </si>
  <si>
    <t>OVAL 311/1AST 11W/267</t>
  </si>
  <si>
    <t xml:space="preserve"> FAREL PK 211 11W    </t>
  </si>
  <si>
    <t xml:space="preserve">  ROW 4x18</t>
  </si>
  <si>
    <t xml:space="preserve">  Rubin 4x18</t>
  </si>
  <si>
    <t xml:space="preserve"> Albilite 4x18</t>
  </si>
  <si>
    <t xml:space="preserve"> Orina 414 4xFL 14W</t>
  </si>
  <si>
    <t>PO 15</t>
  </si>
  <si>
    <t>0PKZ-60 (akumulator 24V/170Ah)</t>
  </si>
  <si>
    <t>Orion LED 7W SA 3HJ</t>
  </si>
  <si>
    <t>Tm Owal 31 AST</t>
  </si>
  <si>
    <t>Oprawa 2x36W Elektronic Ballast GTX</t>
  </si>
  <si>
    <t>PO 16</t>
  </si>
  <si>
    <t xml:space="preserve">Centra LEDN NT 220-240  3W 3h (akumulator 4,8V 40h NI-MHHT )  </t>
  </si>
  <si>
    <t>Centra Helios NT 220-240 3W 3h (akumulator 4,8V 1,5Ah NI-MHHT )</t>
  </si>
  <si>
    <t xml:space="preserve">Glass Deluxe 2L/2STNT 220-240 3W (akumulator 3,6V 1,0Ah NI-CD-HT ) </t>
  </si>
  <si>
    <t>GL</t>
  </si>
  <si>
    <t>WOS 60 40W 48V</t>
  </si>
  <si>
    <t xml:space="preserve">oprawa świetlówkowa 2x18W </t>
  </si>
  <si>
    <t>(rastrowe) 4x18 W</t>
  </si>
  <si>
    <t>LUGJUPITER 2 8 W 3H GS 325</t>
  </si>
  <si>
    <t>plafoniera 2x18W hermetyczna</t>
  </si>
  <si>
    <t>(rastrowe) 4x18W</t>
  </si>
  <si>
    <t>LUGJUPITER 2 8W 3H GS 325</t>
  </si>
  <si>
    <t>LOVATO P LVPC/1/SE                   LED 1x3W  1h</t>
  </si>
  <si>
    <t xml:space="preserve">RUBIN plus 2x58 W EUG 2H/autotest </t>
  </si>
  <si>
    <t>PRYMAT  ST 2C typ H217-2-1/8/3/0</t>
  </si>
  <si>
    <t xml:space="preserve">PRYMAT ST 2 C 1xLF 8 W G5      </t>
  </si>
  <si>
    <t xml:space="preserve">Es system XOAC 180 Tl 8W/G5 TA </t>
  </si>
  <si>
    <t>Onet SM1 301 MST</t>
  </si>
  <si>
    <t>8 pplot</t>
  </si>
  <si>
    <t xml:space="preserve">ONTEC (LED) </t>
  </si>
  <si>
    <t xml:space="preserve">ONTEC + FLAGA </t>
  </si>
  <si>
    <t xml:space="preserve">LED okrągła natynkowa sufitowa </t>
  </si>
  <si>
    <t xml:space="preserve"> LED natynkowa LOVATO N </t>
  </si>
  <si>
    <t xml:space="preserve">  nt led + flaga</t>
  </si>
  <si>
    <t>świetl. 2x18W</t>
  </si>
  <si>
    <t xml:space="preserve"> LED natynkowa </t>
  </si>
  <si>
    <t xml:space="preserve"> Portal 11W </t>
  </si>
  <si>
    <t>świetl.. 2x36W</t>
  </si>
  <si>
    <t xml:space="preserve">MARS  IP 67 </t>
  </si>
  <si>
    <t xml:space="preserve">MARS  IP 67+ Flaga </t>
  </si>
  <si>
    <t>świetl. 2x36W</t>
  </si>
  <si>
    <t>świetl. n/t  2x18W</t>
  </si>
  <si>
    <t>LED (panel)</t>
  </si>
  <si>
    <t>LED n/t + FLAGA</t>
  </si>
  <si>
    <t>LED natynkowa LOVATO N</t>
  </si>
  <si>
    <t>MARS 308 11W</t>
  </si>
  <si>
    <t>świetl.2x58W</t>
  </si>
  <si>
    <t>Portal 11W</t>
  </si>
  <si>
    <t>17 WOG</t>
  </si>
  <si>
    <t xml:space="preserve"> led n/t + flaga </t>
  </si>
  <si>
    <t>świetl. n/t  4x18W</t>
  </si>
  <si>
    <t>herm. 1x58W</t>
  </si>
  <si>
    <t xml:space="preserve"> herm. 1x36W</t>
  </si>
  <si>
    <t xml:space="preserve">LED  AWEX LVPC 11 LOVATO </t>
  </si>
  <si>
    <t>ul. Wojska Polskiego 66 Koszalin</t>
  </si>
  <si>
    <t>CSSP</t>
  </si>
  <si>
    <t>Helios LED HWC 3</t>
  </si>
  <si>
    <t>ONTEC (LED)</t>
  </si>
  <si>
    <t xml:space="preserve">LED </t>
  </si>
  <si>
    <t xml:space="preserve">LED natynkowa LOVATO N </t>
  </si>
  <si>
    <t>Helios LED HWC</t>
  </si>
  <si>
    <t>n/n</t>
  </si>
  <si>
    <t>LED panel wpuszczany</t>
  </si>
  <si>
    <t>INFINITY</t>
  </si>
  <si>
    <t>ITECH 3L/1/3W COR/N DATA</t>
  </si>
  <si>
    <t xml:space="preserve">ONTEC AP 302 M DATA </t>
  </si>
  <si>
    <t xml:space="preserve">ONTEC 5W1 302M </t>
  </si>
  <si>
    <t>Centrala monitoringu</t>
  </si>
  <si>
    <t>DATA-S</t>
  </si>
  <si>
    <t>LED nt FLAGA</t>
  </si>
  <si>
    <t>2x36 świetlówkowa LED nt</t>
  </si>
  <si>
    <t>jarzeniowa 2x36 nt</t>
  </si>
  <si>
    <t>LUG JUPITER 2 8W 3H kod GS 325   nt</t>
  </si>
  <si>
    <t>283 krt</t>
  </si>
  <si>
    <t xml:space="preserve">oprawa świetlówkowa </t>
  </si>
  <si>
    <t>oprawa LED sufitowa</t>
  </si>
  <si>
    <t>oprawa LED ścienna</t>
  </si>
  <si>
    <t>RPO Łazy</t>
  </si>
  <si>
    <t>0prawa żarowa 24V</t>
  </si>
  <si>
    <t>RAZEM</t>
  </si>
  <si>
    <t>LUG CLASSIC nt 2x36W</t>
  </si>
  <si>
    <t>wg załącznika nr 1 do ST</t>
  </si>
  <si>
    <t xml:space="preserve">Z czego  usługa przeglądu </t>
  </si>
  <si>
    <t>Z czego  usługa konserwacji</t>
  </si>
  <si>
    <t>…………………….……………</t>
  </si>
  <si>
    <t>Wycena  przeglądu i konserwacji</t>
  </si>
  <si>
    <t xml:space="preserve">Wartość netto </t>
  </si>
  <si>
    <t>VAT</t>
  </si>
  <si>
    <t>Cena jedn. netto</t>
  </si>
  <si>
    <t xml:space="preserve">Wartość netto       </t>
  </si>
  <si>
    <t xml:space="preserve">Wartość podatku VAT          </t>
  </si>
  <si>
    <t xml:space="preserve">Cena jedn. netto </t>
  </si>
  <si>
    <t xml:space="preserve">Wartość podatku VAT      </t>
  </si>
  <si>
    <t xml:space="preserve">Wartość za rok            brutto </t>
  </si>
  <si>
    <t>Wartość za rok                brutto</t>
  </si>
  <si>
    <t>Ilość urzadzeń             [szt.]</t>
  </si>
  <si>
    <t>Nr dokumentacji technicznej           (opis czynności)</t>
  </si>
  <si>
    <r>
      <t xml:space="preserve">Ilość usług w ciągu </t>
    </r>
    <r>
      <rPr>
        <b/>
        <u/>
        <sz val="6"/>
        <color theme="1"/>
        <rFont val="Arial Narrow"/>
        <family val="2"/>
        <charset val="238"/>
      </rPr>
      <t>jednego</t>
    </r>
    <r>
      <rPr>
        <sz val="6"/>
        <color theme="1"/>
        <rFont val="Arial Narrow"/>
        <family val="2"/>
        <charset val="238"/>
      </rPr>
      <t xml:space="preserve"> roku</t>
    </r>
  </si>
  <si>
    <t>AOE bud. nr 4</t>
  </si>
  <si>
    <t xml:space="preserve"> Unilux UX-Relax PVE PAR t8</t>
  </si>
  <si>
    <t xml:space="preserve">Hybryd Prymat-AT3J LED W-13 230V 50-60Hz P-1W 4,8V/1,0Ah      </t>
  </si>
  <si>
    <t>Portal 11 W świetl.</t>
  </si>
  <si>
    <t>Nazwa i adres Zamawiającego: 17 Wojskowy Oddział Gospodarczy; ul. 4-go Marca 3; 75-901 Koszalin</t>
  </si>
  <si>
    <t>Czasookres wykonania konserwacji  [m-c]</t>
  </si>
  <si>
    <t>Rodzaj stałych urządzeń technicznych: Przegląd i konserwacja oraz naprawy awaryjnego oświetlenia ewakuacyjnego - AOE</t>
  </si>
  <si>
    <t>Ustronie Morskie</t>
  </si>
  <si>
    <t xml:space="preserve"> Gąski</t>
  </si>
  <si>
    <t>ul. 4-go Marca 3 Koszalin</t>
  </si>
  <si>
    <t xml:space="preserve"> Łazy</t>
  </si>
  <si>
    <t>Darżewo</t>
  </si>
  <si>
    <t>Oprawa Legranda 160M-3H 230V-002A</t>
  </si>
  <si>
    <t>Oprawa OPR-230 AW 2x18W 4Ah 2H</t>
  </si>
  <si>
    <t xml:space="preserve">Oprawa Helios LED HWC 3x1W B 2SE/AT/TR czas działania 2h akumulator 4,8V 2,5Ah   </t>
  </si>
  <si>
    <t>Oprawa Bemko model Mal-3H-118 8W</t>
  </si>
  <si>
    <t>Oprawa PRIMOS AT2 C LED C19 hybryd 230V P-5W 2h 4,8V/4,0Ah UN BON AC 50,60 HZ TW</t>
  </si>
  <si>
    <t>Oprawa Hybryd KWADRA LED C/AT/3W C/1 230V P-3W 1h 4,8V/1,6 Ah</t>
  </si>
  <si>
    <t xml:space="preserve">Oprawa Hybryd Prymat-AT3J LED W-13 230V 50-60Hz P-1W 4,8V/1,0Ah      </t>
  </si>
  <si>
    <t>Oprawa Panorama 8/SE/11/267 11W 5</t>
  </si>
  <si>
    <t>Oprawa OPKZ-60</t>
  </si>
  <si>
    <t>Oprawa Panorama P/1/SE/11 11W/267</t>
  </si>
  <si>
    <t xml:space="preserve">Oprawa Helios PS 8W TS </t>
  </si>
  <si>
    <t>Oprawa OVAL 311/1AST 11W/267</t>
  </si>
  <si>
    <t xml:space="preserve">Oprawa FAREL PK 211 11W       </t>
  </si>
  <si>
    <t>Oprawa ROW 4x18</t>
  </si>
  <si>
    <t>Oprawa Rubin 4x18</t>
  </si>
  <si>
    <t>Oprawa Albilite 4x18</t>
  </si>
  <si>
    <t>Oprawa Unilux UX-Relax PVE PAR t8</t>
  </si>
  <si>
    <t>Oprawa Orina 414 4xFL 14W</t>
  </si>
  <si>
    <t>Oprawa  Panorama P/1/SE/11 11W/267</t>
  </si>
  <si>
    <t>Oprawa Orion LED 7W SA 3HJ</t>
  </si>
  <si>
    <t>Oprawa Tm Owal 31 AST</t>
  </si>
  <si>
    <t xml:space="preserve">Oprawa 2x36W Elektronic Ballast GTX     </t>
  </si>
  <si>
    <t xml:space="preserve">Oprawa Centra LEDN NT 220-240  3W 3h (akumulator 4,8V 40h NI-MHHT )      </t>
  </si>
  <si>
    <t xml:space="preserve">Oprawa Centra Helios NT 220-240 3W 3h (akumulator 4,8V 1,5Ah NI-MHHT )   </t>
  </si>
  <si>
    <t xml:space="preserve">Oprawa Glass Deluxe 2L/2STNT 220-240 3W (akumulator 3,6V 1,0Ah NI-CD-HT )   </t>
  </si>
  <si>
    <t>Oprawa skośne z kloszem przeżroczystym    WOS 60 40W 48V</t>
  </si>
  <si>
    <t>Oprawa świetlówkowa 2x18W z trzonkiem G 13</t>
  </si>
  <si>
    <t>Oprawa (rastrowe) 4x18W</t>
  </si>
  <si>
    <t>Oprawa LUGJUPITER 2 8W 3H GS 325</t>
  </si>
  <si>
    <t>Oprawa  LUG CLASSIC nt 2x36W</t>
  </si>
  <si>
    <t>Oprawa plafoniera 2x18W hermetyczna</t>
  </si>
  <si>
    <t>Oprawa LUG CLASSIC nt 2x36W</t>
  </si>
  <si>
    <t>Oprawa LOVATO P LVPC/1/SE   LED 1x3W  1h</t>
  </si>
  <si>
    <t xml:space="preserve">Oprawa RUBIN plus 2x58W EUG 2H/autotest </t>
  </si>
  <si>
    <t>Oprawa PRYMAT ST 2C typ H217-2-1/8/3/0</t>
  </si>
  <si>
    <t>Oprawa Es system XOAC 180 Tl 8W/G5 TA</t>
  </si>
  <si>
    <t>Oprawa Es system K-418PA 4xT8-18W</t>
  </si>
  <si>
    <t>Oprawa Onet SM1 301 MST IP 65 TM TECHNOLOGIE 6,6W</t>
  </si>
  <si>
    <t xml:space="preserve">Oprawa Portal 11W </t>
  </si>
  <si>
    <t xml:space="preserve">OprawaONTEC (LED) </t>
  </si>
  <si>
    <t xml:space="preserve">Oprawa ONTEC + FLAGA </t>
  </si>
  <si>
    <t xml:space="preserve">Oprawa LED okrągła natynkowa sufitowa </t>
  </si>
  <si>
    <t xml:space="preserve">Oprawa LED natynkowa LOVATO N </t>
  </si>
  <si>
    <t xml:space="preserve">Oprawa  nt led + flaga </t>
  </si>
  <si>
    <t xml:space="preserve">Oprawa świetl. 2x18W </t>
  </si>
  <si>
    <t xml:space="preserve">Oprawa ONTEC (LED) </t>
  </si>
  <si>
    <t xml:space="preserve">Oprawa LED natynkowa </t>
  </si>
  <si>
    <t>Oprawa świetl.. 2x36W</t>
  </si>
  <si>
    <t xml:space="preserve">Oprawa MARS  IP 67  </t>
  </si>
  <si>
    <t xml:space="preserve">Oprawa MARS  IP 67+ Flaga </t>
  </si>
  <si>
    <t>Oprawa świetl. 2x36W</t>
  </si>
  <si>
    <t>Oprawa świetl. n/t  2x18W</t>
  </si>
  <si>
    <t>Oprawa LED (panel)</t>
  </si>
  <si>
    <t>Oprawa LED n/t + FLAGA</t>
  </si>
  <si>
    <t>Oprawa MARS 308 11W</t>
  </si>
  <si>
    <t>Oprawa świetl.2x58W</t>
  </si>
  <si>
    <t>Oprawa Portal 11W świetl.</t>
  </si>
  <si>
    <t xml:space="preserve">Oprawa led n/t + flaga </t>
  </si>
  <si>
    <t>Oprawa świetl. n/t  4x18W</t>
  </si>
  <si>
    <t>Oprawa herm. 1x58W</t>
  </si>
  <si>
    <t>Oprawa herm. 1x36W</t>
  </si>
  <si>
    <t>Oprawa LED  AWEX LVPC 11 LOVATO podtynkowa (sufit podwieszany)</t>
  </si>
  <si>
    <t xml:space="preserve">Oprawa Helios LED HWC  </t>
  </si>
  <si>
    <t xml:space="preserve">Oprawa LED wpust (sufit podwieszany) </t>
  </si>
  <si>
    <t>Oprawa ONTEC (LED) IP 67</t>
  </si>
  <si>
    <t xml:space="preserve">Oprawa  Helios LED HWC  </t>
  </si>
  <si>
    <t>Oprawa n/n</t>
  </si>
  <si>
    <t>Oprawa LED panel wpuszczany</t>
  </si>
  <si>
    <t>Oprawa INFINITY</t>
  </si>
  <si>
    <t xml:space="preserve">Oprawa ITECH 3L/1/3W COR/N DATA </t>
  </si>
  <si>
    <t xml:space="preserve">Oprawa ONTEC AP 302 M DATA </t>
  </si>
  <si>
    <t xml:space="preserve">Oprawa ONTEC 5W1 302M </t>
  </si>
  <si>
    <t>Oprawa LED nt FLAGA</t>
  </si>
  <si>
    <t>Oprawa 2x36 świetlówkowa LED nt</t>
  </si>
  <si>
    <t>Oprawa jarzeniowa 2x36 nt</t>
  </si>
  <si>
    <t>Oprawa LUG JUPITER 2 8W 3H   GS 325   nt</t>
  </si>
  <si>
    <t xml:space="preserve">Oprawa </t>
  </si>
  <si>
    <t>Oprawa</t>
  </si>
  <si>
    <t xml:space="preserve">PZ KPW Gdynia </t>
  </si>
  <si>
    <t>WT Kołobrzeg</t>
  </si>
  <si>
    <t>AOE bud. nr 3</t>
  </si>
  <si>
    <t>AOE bud. nr 14</t>
  </si>
  <si>
    <t>AOE bud. nr 80</t>
  </si>
  <si>
    <t>AOE bud. nr 40</t>
  </si>
  <si>
    <t>AOE bud. nr 44</t>
  </si>
  <si>
    <t>AOE bud. nr 45</t>
  </si>
  <si>
    <t>AOE bud. nr 46</t>
  </si>
  <si>
    <t>AOE bud. nr 48</t>
  </si>
  <si>
    <t>AOE bud. nr 57</t>
  </si>
  <si>
    <t>AOE bud. nr 12</t>
  </si>
  <si>
    <t>AOE bud. nr 93</t>
  </si>
  <si>
    <t>AOE bud. nr 1</t>
  </si>
  <si>
    <t>AOE bud. nr 24</t>
  </si>
  <si>
    <t>AOE bud. nr 26</t>
  </si>
  <si>
    <t>AOE bud. nr 149</t>
  </si>
  <si>
    <t>AOE bud. nr 185</t>
  </si>
  <si>
    <t>AOE bud. nr 228</t>
  </si>
  <si>
    <t>AOE bud. nr 5</t>
  </si>
  <si>
    <t>AOE bud. nr 16</t>
  </si>
  <si>
    <t>AOE bud. nr 32</t>
  </si>
  <si>
    <t>AOE bud. nr 15</t>
  </si>
  <si>
    <t>AOE bud. nr 8</t>
  </si>
  <si>
    <t>AOE bud. nr 23</t>
  </si>
  <si>
    <t>AOE bud. nr 58</t>
  </si>
  <si>
    <t>AOE bud. nr 60</t>
  </si>
  <si>
    <t>AOE bud. nr 13</t>
  </si>
  <si>
    <t>AOE bud. nr 11</t>
  </si>
  <si>
    <t>AOE bud. nr 2</t>
  </si>
  <si>
    <t>AOE bud. nr 22</t>
  </si>
  <si>
    <t>AOE bud. nr 576</t>
  </si>
  <si>
    <t>AOE bud. nr 17</t>
  </si>
  <si>
    <t>AOE bud. nr 61</t>
  </si>
  <si>
    <t>AOE bud. nr 82</t>
  </si>
  <si>
    <t>ul. Zwycięstwa 30  Darłowo</t>
  </si>
  <si>
    <t>AOE bud. nr 79</t>
  </si>
  <si>
    <t>Oprawa PRYMAT ST 2 C 1xLF 8W G5 oraz AGA plus 2x18 EVG 3H t8 G 13, 2x36W nt IP 20</t>
  </si>
  <si>
    <r>
      <t xml:space="preserve">Wartość za całą umowę           </t>
    </r>
    <r>
      <rPr>
        <b/>
        <sz val="8"/>
        <color theme="1"/>
        <rFont val="Arial"/>
        <family val="2"/>
        <charset val="238"/>
      </rPr>
      <t xml:space="preserve"> brutto</t>
    </r>
  </si>
  <si>
    <t>6.</t>
  </si>
  <si>
    <t>7.</t>
  </si>
  <si>
    <t>8.</t>
  </si>
  <si>
    <t>9.</t>
  </si>
  <si>
    <t>Nazwa i adres Wykonawcy:</t>
  </si>
  <si>
    <t>GRUPA ZABEZPIECZENIA - DARŁOWO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</si>
  <si>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</si>
  <si>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</si>
  <si>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</si>
  <si>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</si>
  <si>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</si>
  <si>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</si>
  <si>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</si>
  <si>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</si>
  <si>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</si>
  <si>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</si>
  <si>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</si>
  <si>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GRUPA ZABEZPIECZENIA - KOSZALIN</t>
  </si>
  <si>
    <t>GRUPA ZABEZPIECZENIA - KOŁOBRZEG</t>
  </si>
  <si>
    <t xml:space="preserve">Nazwa i adres Wykonawcy: </t>
  </si>
  <si>
    <t>12 Plog</t>
  </si>
  <si>
    <t>Nazwa i Kody CPV: 50711000-2 – usługi w zakresie napraw i konserwacji elektrycznych instalacji budynkowych, 71356100-9  – Usługi kontroli technicznej.</t>
  </si>
  <si>
    <t>AOE bud. nr 41</t>
  </si>
  <si>
    <t>Oprawa HELIOS LED</t>
  </si>
  <si>
    <t>HELIOS LED IP 65 nt</t>
  </si>
  <si>
    <t>Oprawa LOVATO N</t>
  </si>
  <si>
    <t>LOVATON N POWER LED 1X1 W</t>
  </si>
  <si>
    <t>Oprawa ORION LED</t>
  </si>
  <si>
    <t>ORION LED</t>
  </si>
  <si>
    <t>AOE bud. nr 55</t>
  </si>
  <si>
    <t>F65 LED ATOPTICOM</t>
  </si>
  <si>
    <t xml:space="preserve">DOWNLIGHT </t>
  </si>
  <si>
    <t>PLURALUCE LED 1</t>
  </si>
  <si>
    <t>PLURALUCE LED 2</t>
  </si>
  <si>
    <t>Skład Darłowo</t>
  </si>
  <si>
    <t>AOE bud. nr 596</t>
  </si>
  <si>
    <t>ESSYSTEM COBRA KOD</t>
  </si>
  <si>
    <t>ESSYSTEM-MONITOR 1 LED</t>
  </si>
  <si>
    <t>ESSYSTEM</t>
  </si>
  <si>
    <t>ESYSTEM-MONITOR</t>
  </si>
  <si>
    <t>AOE bud. nr 597</t>
  </si>
  <si>
    <t>ESSYSTEM COBRA CR</t>
  </si>
  <si>
    <t>ESSYSTEM MONITOR-1</t>
  </si>
  <si>
    <t>ESSYSTEM MONITOR-1 LED</t>
  </si>
  <si>
    <t>AOE bud. nr 598</t>
  </si>
  <si>
    <t>AOE bud. nr 599</t>
  </si>
  <si>
    <t>ESSYSTEM REGULAX 1040</t>
  </si>
  <si>
    <t>ESSYSTEM OP3-A</t>
  </si>
  <si>
    <t>ESSYSTEM COBRA-A 1X3</t>
  </si>
  <si>
    <t>AOE bud. nr 600</t>
  </si>
  <si>
    <t>ESSYSTEM CANOS 190</t>
  </si>
  <si>
    <t>ESSYSTEM OP 3-A 4x1</t>
  </si>
  <si>
    <t>ESSYSTEM COBRA - A 1x3</t>
  </si>
  <si>
    <t>ESSYSTEM REGLUX 540</t>
  </si>
  <si>
    <t xml:space="preserve"> Dąbki-BOBOLIN</t>
  </si>
  <si>
    <t>AOE bud. nr 27</t>
  </si>
  <si>
    <t>Oprawa AXNC</t>
  </si>
  <si>
    <t>AXNC/3W/B/1</t>
  </si>
  <si>
    <t>RCI</t>
  </si>
  <si>
    <t>ESSYSTEM-MONITOR 2 LED</t>
  </si>
  <si>
    <t>Usuwanie awarii-naprawy</t>
  </si>
  <si>
    <t>Zaplanowana ilośc roboczogodzin na   poszczególne lata</t>
  </si>
  <si>
    <t xml:space="preserve">Stawka za    r-b netto     </t>
  </si>
  <si>
    <t>Wartość netto</t>
  </si>
  <si>
    <t xml:space="preserve">Wartość podatku VAT </t>
  </si>
  <si>
    <t xml:space="preserve">Wartość brutto </t>
  </si>
  <si>
    <t xml:space="preserve">Stawka za    r-b netto      </t>
  </si>
  <si>
    <t>Całość wartość brutto</t>
  </si>
  <si>
    <t xml:space="preserve">Cała wartość umowy brutto </t>
  </si>
  <si>
    <t>NETTO</t>
  </si>
  <si>
    <t>BRUTTO</t>
  </si>
  <si>
    <t xml:space="preserve">Stawka za            r-b netto     </t>
  </si>
  <si>
    <t>ZESTAWIENIE CENOWE USŁUGI PRZEGLĄDU I KONSERWACJI STAŁYCH URZĄDZEŃ TECHNICZNYCH</t>
  </si>
  <si>
    <t>Załącznik nr 2a</t>
  </si>
  <si>
    <t>Dokument należy wypełnić i podpisać kwalifikowanym podpisem elektronicznym lub podpisem zaufanym lub podpisem osobistym</t>
  </si>
  <si>
    <t>ZESTAWIENIE CENOWE USŁUGI PRZEGLĄDU I KONSERWACJI STAŁYCH URZĄDZEŃ TECHNICZNYCH USŁUGI PRZEGLĄDU I KONSERWACJI STAŁYCH URZĄDZEŃ TECHNICZNYCH</t>
  </si>
  <si>
    <t>Załącznik nr 2b</t>
  </si>
  <si>
    <t>Załącznik nr 2c</t>
  </si>
  <si>
    <t>Usługi w zakresie usuwania awarii / napraw awaryjnego oświetlenia  ewakuacyjnego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</si>
</sst>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\ &quot;zł&quot;"/>
  </numFmts>
  <fonts count="58"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1"/>
      <name val="Czcionka tekstu podstawowego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zcionka tekstu podstawowego"/>
      <charset val="238"/>
    </font>
    <font>
      <b/>
      <sz val="11"/>
      <name val="Czcionka tekstu podstawowego"/>
      <charset val="238"/>
    </font>
    <font>
      <i/>
      <sz val="8"/>
      <name val="Arial Narrow"/>
      <family val="2"/>
      <charset val="238"/>
    </font>
    <font>
      <i/>
      <sz val="6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i/>
      <sz val="6"/>
      <color theme="1"/>
      <name val="Arial Narrow"/>
      <family val="2"/>
      <charset val="238"/>
    </font>
    <font>
      <i/>
      <sz val="5"/>
      <name val="Arial Narrow"/>
      <family val="2"/>
      <charset val="238"/>
    </font>
    <font>
      <sz val="5"/>
      <name val="Arial Narrow"/>
      <family val="2"/>
      <charset val="238"/>
    </font>
    <font>
      <sz val="5"/>
      <name val="Czcionka tekstu podstawowego"/>
      <family val="2"/>
      <charset val="238"/>
    </font>
    <font>
      <b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6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u/>
      <sz val="6"/>
      <color theme="1"/>
      <name val="Arial Narrow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7"/>
      <color theme="1"/>
      <name val="Arial Narrow"/>
      <family val="2"/>
      <charset val="238"/>
    </font>
    <font>
      <sz val="11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4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4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2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3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2" fontId="9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5" fillId="0" borderId="0" xfId="0" applyFont="1"/>
    <xf numFmtId="0" fontId="5" fillId="0" borderId="0" xfId="0" applyFont="1" applyAlignment="1"/>
    <xf numFmtId="0" fontId="0" fillId="0" borderId="0" xfId="0" applyFont="1"/>
    <xf numFmtId="0" fontId="0" fillId="0" borderId="0" xfId="0" applyFont="1" applyAlignment="1"/>
    <xf numFmtId="0" fontId="17" fillId="0" borderId="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5" fillId="0" borderId="0" xfId="0" applyFont="1"/>
    <xf numFmtId="0" fontId="23" fillId="0" borderId="0" xfId="0" applyFont="1"/>
    <xf numFmtId="0" fontId="20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/>
    <xf numFmtId="0" fontId="2" fillId="0" borderId="0" xfId="0" applyFont="1" applyBorder="1"/>
    <xf numFmtId="0" fontId="3" fillId="0" borderId="0" xfId="0" applyFont="1" applyBorder="1"/>
    <xf numFmtId="0" fontId="23" fillId="0" borderId="0" xfId="0" applyFont="1" applyBorder="1"/>
    <xf numFmtId="0" fontId="10" fillId="0" borderId="0" xfId="0" applyFont="1" applyBorder="1"/>
    <xf numFmtId="0" fontId="2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31" fillId="0" borderId="0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32" fillId="0" borderId="0" xfId="0" applyFont="1"/>
    <xf numFmtId="0" fontId="1" fillId="0" borderId="0" xfId="0" applyFont="1" applyAlignment="1"/>
    <xf numFmtId="0" fontId="23" fillId="0" borderId="0" xfId="0" applyFont="1" applyAlignment="1">
      <alignment horizontal="left"/>
    </xf>
    <xf numFmtId="164" fontId="13" fillId="0" borderId="13" xfId="1" applyFont="1" applyBorder="1" applyAlignment="1">
      <alignment vertical="center"/>
    </xf>
    <xf numFmtId="164" fontId="13" fillId="0" borderId="4" xfId="1" applyFont="1" applyBorder="1" applyAlignment="1">
      <alignment horizontal="right" vertical="center"/>
    </xf>
    <xf numFmtId="164" fontId="13" fillId="0" borderId="5" xfId="1" applyFont="1" applyBorder="1" applyAlignment="1">
      <alignment horizontal="right" vertical="center"/>
    </xf>
    <xf numFmtId="164" fontId="13" fillId="0" borderId="28" xfId="1" applyFont="1" applyBorder="1" applyAlignment="1">
      <alignment vertical="center"/>
    </xf>
    <xf numFmtId="164" fontId="13" fillId="0" borderId="11" xfId="1" applyFont="1" applyBorder="1" applyAlignment="1">
      <alignment horizontal="right" vertical="center"/>
    </xf>
    <xf numFmtId="164" fontId="13" fillId="0" borderId="18" xfId="1" applyFont="1" applyBorder="1" applyAlignment="1">
      <alignment horizontal="right" vertical="center"/>
    </xf>
    <xf numFmtId="164" fontId="13" fillId="0" borderId="27" xfId="1" applyFont="1" applyBorder="1" applyAlignment="1">
      <alignment vertical="center"/>
    </xf>
    <xf numFmtId="164" fontId="13" fillId="0" borderId="20" xfId="1" applyFont="1" applyBorder="1" applyAlignment="1">
      <alignment horizontal="right" vertical="center"/>
    </xf>
    <xf numFmtId="164" fontId="13" fillId="0" borderId="30" xfId="1" applyFont="1" applyBorder="1" applyAlignment="1">
      <alignment horizontal="right" vertical="center"/>
    </xf>
    <xf numFmtId="164" fontId="13" fillId="0" borderId="33" xfId="1" applyFont="1" applyBorder="1" applyAlignment="1">
      <alignment vertical="center"/>
    </xf>
    <xf numFmtId="164" fontId="13" fillId="0" borderId="17" xfId="1" applyFont="1" applyBorder="1" applyAlignment="1">
      <alignment horizontal="right" vertical="center"/>
    </xf>
    <xf numFmtId="164" fontId="13" fillId="0" borderId="34" xfId="1" applyFont="1" applyBorder="1" applyAlignment="1">
      <alignment horizontal="right" vertical="center"/>
    </xf>
    <xf numFmtId="164" fontId="13" fillId="0" borderId="31" xfId="1" applyFont="1" applyBorder="1" applyAlignment="1">
      <alignment vertical="center"/>
    </xf>
    <xf numFmtId="164" fontId="13" fillId="0" borderId="12" xfId="1" applyFont="1" applyBorder="1" applyAlignment="1">
      <alignment horizontal="right" vertical="center"/>
    </xf>
    <xf numFmtId="164" fontId="13" fillId="0" borderId="22" xfId="1" applyFont="1" applyBorder="1" applyAlignment="1">
      <alignment horizontal="right" vertical="center"/>
    </xf>
    <xf numFmtId="0" fontId="34" fillId="2" borderId="13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0" borderId="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164" fontId="30" fillId="0" borderId="0" xfId="1" applyFont="1" applyBorder="1" applyAlignment="1">
      <alignment vertical="center"/>
    </xf>
    <xf numFmtId="164" fontId="13" fillId="0" borderId="6" xfId="1" applyFont="1" applyBorder="1" applyAlignment="1">
      <alignment horizontal="right" vertical="center"/>
    </xf>
    <xf numFmtId="164" fontId="13" fillId="0" borderId="26" xfId="1" applyFont="1" applyBorder="1" applyAlignment="1">
      <alignment horizontal="right" vertical="center"/>
    </xf>
    <xf numFmtId="0" fontId="23" fillId="0" borderId="0" xfId="0" applyFont="1" applyAlignment="1"/>
    <xf numFmtId="164" fontId="13" fillId="0" borderId="1" xfId="1" applyFont="1" applyBorder="1" applyAlignment="1">
      <alignment horizontal="right" vertical="center"/>
    </xf>
    <xf numFmtId="164" fontId="13" fillId="0" borderId="3" xfId="1" applyFont="1" applyBorder="1" applyAlignment="1">
      <alignment horizontal="right" vertical="center"/>
    </xf>
    <xf numFmtId="164" fontId="13" fillId="0" borderId="24" xfId="1" applyFont="1" applyBorder="1" applyAlignment="1">
      <alignment horizontal="right" vertical="center"/>
    </xf>
    <xf numFmtId="164" fontId="30" fillId="0" borderId="41" xfId="1" applyFont="1" applyBorder="1" applyAlignment="1">
      <alignment horizontal="right" vertical="center"/>
    </xf>
    <xf numFmtId="164" fontId="30" fillId="0" borderId="41" xfId="1" applyFont="1" applyBorder="1" applyAlignment="1">
      <alignment vertical="center"/>
    </xf>
    <xf numFmtId="10" fontId="22" fillId="0" borderId="0" xfId="0" applyNumberFormat="1" applyFont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9" fontId="20" fillId="0" borderId="0" xfId="2" applyFont="1" applyAlignment="1">
      <alignment horizontal="center"/>
    </xf>
    <xf numFmtId="164" fontId="30" fillId="0" borderId="0" xfId="1" applyFont="1" applyBorder="1" applyAlignment="1">
      <alignment horizontal="right" vertical="center"/>
    </xf>
    <xf numFmtId="0" fontId="29" fillId="5" borderId="0" xfId="0" applyFont="1" applyFill="1" applyBorder="1" applyAlignment="1"/>
    <xf numFmtId="0" fontId="14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right"/>
    </xf>
    <xf numFmtId="0" fontId="16" fillId="6" borderId="9" xfId="0" applyFont="1" applyFill="1" applyBorder="1" applyAlignment="1">
      <alignment horizontal="center" vertical="center"/>
    </xf>
    <xf numFmtId="164" fontId="13" fillId="6" borderId="9" xfId="1" applyFont="1" applyFill="1" applyBorder="1" applyAlignment="1">
      <alignment horizontal="right" vertical="center"/>
    </xf>
    <xf numFmtId="164" fontId="13" fillId="6" borderId="40" xfId="1" applyFont="1" applyFill="1" applyBorder="1" applyAlignment="1">
      <alignment horizontal="right" vertical="center"/>
    </xf>
    <xf numFmtId="164" fontId="13" fillId="6" borderId="44" xfId="1" applyFont="1" applyFill="1" applyBorder="1" applyAlignment="1">
      <alignment horizontal="right" vertical="center"/>
    </xf>
    <xf numFmtId="164" fontId="13" fillId="6" borderId="39" xfId="1" applyFont="1" applyFill="1" applyBorder="1" applyAlignment="1">
      <alignment horizontal="right" vertical="center"/>
    </xf>
    <xf numFmtId="164" fontId="13" fillId="6" borderId="43" xfId="1" applyFont="1" applyFill="1" applyBorder="1" applyAlignment="1">
      <alignment horizontal="right" vertical="center"/>
    </xf>
    <xf numFmtId="164" fontId="30" fillId="6" borderId="41" xfId="1" applyFont="1" applyFill="1" applyBorder="1" applyAlignment="1">
      <alignment vertical="center"/>
    </xf>
    <xf numFmtId="0" fontId="14" fillId="0" borderId="34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164" fontId="13" fillId="0" borderId="53" xfId="1" applyFont="1" applyBorder="1" applyAlignment="1">
      <alignment vertical="center"/>
    </xf>
    <xf numFmtId="164" fontId="13" fillId="0" borderId="51" xfId="1" applyFont="1" applyBorder="1" applyAlignment="1">
      <alignment horizontal="right" vertical="center"/>
    </xf>
    <xf numFmtId="164" fontId="13" fillId="0" borderId="54" xfId="1" applyFont="1" applyBorder="1" applyAlignment="1">
      <alignment horizontal="right" vertical="center"/>
    </xf>
    <xf numFmtId="164" fontId="13" fillId="0" borderId="52" xfId="1" applyFont="1" applyBorder="1" applyAlignment="1">
      <alignment horizontal="right" vertical="center"/>
    </xf>
    <xf numFmtId="164" fontId="13" fillId="6" borderId="42" xfId="1" applyFont="1" applyFill="1" applyBorder="1" applyAlignment="1">
      <alignment horizontal="right" vertical="center"/>
    </xf>
    <xf numFmtId="0" fontId="39" fillId="0" borderId="0" xfId="0" applyFont="1" applyAlignment="1">
      <alignment horizontal="center"/>
    </xf>
    <xf numFmtId="0" fontId="34" fillId="2" borderId="5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/>
    </xf>
    <xf numFmtId="164" fontId="13" fillId="2" borderId="14" xfId="1" applyFont="1" applyFill="1" applyBorder="1" applyAlignment="1">
      <alignment horizontal="right" vertical="center"/>
    </xf>
    <xf numFmtId="164" fontId="13" fillId="2" borderId="29" xfId="1" applyFont="1" applyFill="1" applyBorder="1" applyAlignment="1">
      <alignment horizontal="right" vertical="center"/>
    </xf>
    <xf numFmtId="164" fontId="13" fillId="2" borderId="19" xfId="1" applyFont="1" applyFill="1" applyBorder="1" applyAlignment="1">
      <alignment horizontal="right" vertical="center"/>
    </xf>
    <xf numFmtId="164" fontId="13" fillId="2" borderId="25" xfId="1" applyFont="1" applyFill="1" applyBorder="1" applyAlignment="1">
      <alignment horizontal="right" vertical="center"/>
    </xf>
    <xf numFmtId="0" fontId="34" fillId="2" borderId="14" xfId="0" applyFont="1" applyFill="1" applyBorder="1" applyAlignment="1">
      <alignment horizontal="center" vertical="center" wrapText="1"/>
    </xf>
    <xf numFmtId="164" fontId="13" fillId="2" borderId="50" xfId="1" applyFont="1" applyFill="1" applyBorder="1" applyAlignment="1">
      <alignment horizontal="right" vertical="center"/>
    </xf>
    <xf numFmtId="164" fontId="13" fillId="2" borderId="32" xfId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164" fontId="13" fillId="0" borderId="35" xfId="1" applyFont="1" applyBorder="1" applyAlignment="1">
      <alignment vertical="center"/>
    </xf>
    <xf numFmtId="164" fontId="13" fillId="0" borderId="15" xfId="1" applyFont="1" applyBorder="1" applyAlignment="1">
      <alignment horizontal="right" vertical="center"/>
    </xf>
    <xf numFmtId="164" fontId="13" fillId="2" borderId="38" xfId="1" applyFont="1" applyFill="1" applyBorder="1" applyAlignment="1">
      <alignment horizontal="right" vertical="center"/>
    </xf>
    <xf numFmtId="164" fontId="13" fillId="0" borderId="0" xfId="1" applyFont="1" applyBorder="1" applyAlignment="1">
      <alignment horizontal="right" vertical="center"/>
    </xf>
    <xf numFmtId="164" fontId="13" fillId="0" borderId="36" xfId="1" applyFont="1" applyBorder="1" applyAlignment="1">
      <alignment horizontal="right" vertical="center"/>
    </xf>
    <xf numFmtId="164" fontId="13" fillId="6" borderId="55" xfId="1" applyFont="1" applyFill="1" applyBorder="1" applyAlignment="1">
      <alignment horizontal="right" vertical="center"/>
    </xf>
    <xf numFmtId="0" fontId="17" fillId="0" borderId="20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 wrapText="1"/>
    </xf>
    <xf numFmtId="0" fontId="43" fillId="6" borderId="7" xfId="0" applyFont="1" applyFill="1" applyBorder="1" applyAlignment="1">
      <alignment horizontal="center" vertical="center" wrapText="1"/>
    </xf>
    <xf numFmtId="165" fontId="47" fillId="6" borderId="4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/>
    <xf numFmtId="0" fontId="0" fillId="5" borderId="0" xfId="0" applyFill="1" applyBorder="1"/>
    <xf numFmtId="164" fontId="31" fillId="5" borderId="0" xfId="1" applyFont="1" applyFill="1" applyBorder="1" applyAlignment="1">
      <alignment vertical="center"/>
    </xf>
    <xf numFmtId="0" fontId="43" fillId="6" borderId="14" xfId="0" applyFont="1" applyFill="1" applyBorder="1" applyAlignment="1">
      <alignment vertical="center" wrapText="1"/>
    </xf>
    <xf numFmtId="2" fontId="47" fillId="5" borderId="0" xfId="0" applyNumberFormat="1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right" vertical="center"/>
    </xf>
    <xf numFmtId="0" fontId="22" fillId="5" borderId="0" xfId="0" applyFont="1" applyFill="1" applyBorder="1" applyAlignment="1">
      <alignment vertical="center"/>
    </xf>
    <xf numFmtId="0" fontId="42" fillId="5" borderId="0" xfId="0" applyFont="1" applyFill="1" applyBorder="1" applyAlignment="1">
      <alignment vertical="center"/>
    </xf>
    <xf numFmtId="0" fontId="27" fillId="5" borderId="0" xfId="0" applyFont="1" applyFill="1" applyBorder="1" applyAlignment="1"/>
    <xf numFmtId="0" fontId="27" fillId="5" borderId="0" xfId="0" applyFont="1" applyFill="1" applyBorder="1" applyAlignment="1">
      <alignment vertical="center" wrapText="1"/>
    </xf>
    <xf numFmtId="0" fontId="33" fillId="5" borderId="0" xfId="0" applyFont="1" applyFill="1" applyBorder="1" applyAlignment="1">
      <alignment vertical="center"/>
    </xf>
    <xf numFmtId="164" fontId="38" fillId="5" borderId="0" xfId="1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43" fillId="6" borderId="14" xfId="0" applyFont="1" applyFill="1" applyBorder="1" applyAlignment="1">
      <alignment horizontal="center" vertical="center" wrapText="1"/>
    </xf>
    <xf numFmtId="2" fontId="47" fillId="7" borderId="9" xfId="0" applyNumberFormat="1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43" fillId="6" borderId="13" xfId="0" applyFont="1" applyFill="1" applyBorder="1" applyAlignment="1">
      <alignment horizontal="center" vertical="center" wrapText="1"/>
    </xf>
    <xf numFmtId="0" fontId="54" fillId="0" borderId="4" xfId="0" applyFont="1" applyBorder="1" applyAlignment="1">
      <alignment horizontal="center" vertical="center"/>
    </xf>
    <xf numFmtId="0" fontId="54" fillId="5" borderId="4" xfId="0" applyFont="1" applyFill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4" fillId="0" borderId="1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4" fillId="0" borderId="11" xfId="0" applyFont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/>
    </xf>
    <xf numFmtId="0" fontId="54" fillId="0" borderId="11" xfId="0" applyFont="1" applyFill="1" applyBorder="1" applyAlignment="1">
      <alignment horizontal="center" vertical="center"/>
    </xf>
    <xf numFmtId="0" fontId="55" fillId="0" borderId="0" xfId="0" applyFont="1"/>
    <xf numFmtId="0" fontId="56" fillId="0" borderId="0" xfId="0" applyFont="1"/>
    <xf numFmtId="0" fontId="57" fillId="0" borderId="0" xfId="0" applyFont="1"/>
    <xf numFmtId="0" fontId="52" fillId="3" borderId="18" xfId="0" applyFont="1" applyFill="1" applyBorder="1" applyAlignment="1">
      <alignment horizontal="center" vertical="center"/>
    </xf>
    <xf numFmtId="0" fontId="52" fillId="3" borderId="10" xfId="0" applyFont="1" applyFill="1" applyBorder="1" applyAlignment="1">
      <alignment horizontal="center" vertical="center"/>
    </xf>
    <xf numFmtId="0" fontId="52" fillId="3" borderId="22" xfId="0" applyFont="1" applyFill="1" applyBorder="1" applyAlignment="1">
      <alignment horizontal="center" vertical="center"/>
    </xf>
    <xf numFmtId="0" fontId="52" fillId="3" borderId="49" xfId="0" applyFont="1" applyFill="1" applyBorder="1" applyAlignment="1">
      <alignment horizontal="center" vertical="center"/>
    </xf>
    <xf numFmtId="0" fontId="53" fillId="3" borderId="5" xfId="0" applyFont="1" applyFill="1" applyBorder="1" applyAlignment="1">
      <alignment horizontal="center" vertical="center"/>
    </xf>
    <xf numFmtId="0" fontId="53" fillId="3" borderId="7" xfId="0" applyFont="1" applyFill="1" applyBorder="1" applyAlignment="1">
      <alignment horizontal="center" vertical="center"/>
    </xf>
    <xf numFmtId="164" fontId="53" fillId="3" borderId="5" xfId="1" applyFont="1" applyFill="1" applyBorder="1" applyAlignment="1">
      <alignment horizontal="center" vertical="center"/>
    </xf>
    <xf numFmtId="164" fontId="53" fillId="3" borderId="7" xfId="1" applyFont="1" applyFill="1" applyBorder="1" applyAlignment="1">
      <alignment horizontal="center" vertical="center"/>
    </xf>
    <xf numFmtId="164" fontId="48" fillId="0" borderId="10" xfId="1" applyFont="1" applyFill="1" applyBorder="1" applyAlignment="1">
      <alignment horizontal="center" vertical="center"/>
    </xf>
    <xf numFmtId="164" fontId="48" fillId="0" borderId="37" xfId="1" applyFont="1" applyFill="1" applyBorder="1" applyAlignment="1">
      <alignment horizontal="center" vertical="center"/>
    </xf>
    <xf numFmtId="164" fontId="48" fillId="0" borderId="49" xfId="1" applyFont="1" applyFill="1" applyBorder="1" applyAlignment="1">
      <alignment horizontal="center" vertical="center"/>
    </xf>
    <xf numFmtId="164" fontId="49" fillId="0" borderId="11" xfId="1" applyFont="1" applyFill="1" applyBorder="1" applyAlignment="1">
      <alignment horizontal="center" vertical="center"/>
    </xf>
    <xf numFmtId="164" fontId="49" fillId="0" borderId="15" xfId="1" applyFont="1" applyFill="1" applyBorder="1" applyAlignment="1">
      <alignment horizontal="center" vertical="center"/>
    </xf>
    <xf numFmtId="164" fontId="49" fillId="0" borderId="12" xfId="1" applyFont="1" applyFill="1" applyBorder="1" applyAlignment="1">
      <alignment horizontal="center" vertical="center"/>
    </xf>
    <xf numFmtId="164" fontId="51" fillId="6" borderId="29" xfId="1" applyFont="1" applyFill="1" applyBorder="1" applyAlignment="1">
      <alignment horizontal="center" vertical="center"/>
    </xf>
    <xf numFmtId="164" fontId="51" fillId="6" borderId="38" xfId="1" applyFont="1" applyFill="1" applyBorder="1" applyAlignment="1">
      <alignment horizontal="center" vertical="center"/>
    </xf>
    <xf numFmtId="164" fontId="51" fillId="6" borderId="32" xfId="1" applyFont="1" applyFill="1" applyBorder="1" applyAlignment="1">
      <alignment horizontal="center" vertical="center"/>
    </xf>
    <xf numFmtId="164" fontId="50" fillId="7" borderId="40" xfId="1" applyFont="1" applyFill="1" applyBorder="1" applyAlignment="1">
      <alignment horizontal="center" vertical="center"/>
    </xf>
    <xf numFmtId="164" fontId="50" fillId="7" borderId="55" xfId="1" applyFont="1" applyFill="1" applyBorder="1" applyAlignment="1">
      <alignment horizontal="center" vertical="center"/>
    </xf>
    <xf numFmtId="164" fontId="50" fillId="7" borderId="43" xfId="1" applyFont="1" applyFill="1" applyBorder="1" applyAlignment="1">
      <alignment horizontal="center" vertical="center"/>
    </xf>
    <xf numFmtId="164" fontId="49" fillId="5" borderId="10" xfId="1" applyFont="1" applyFill="1" applyBorder="1" applyAlignment="1">
      <alignment horizontal="center" vertical="center"/>
    </xf>
    <xf numFmtId="164" fontId="49" fillId="5" borderId="37" xfId="1" applyFont="1" applyFill="1" applyBorder="1" applyAlignment="1">
      <alignment horizontal="center" vertical="center"/>
    </xf>
    <xf numFmtId="164" fontId="49" fillId="5" borderId="49" xfId="1" applyFont="1" applyFill="1" applyBorder="1" applyAlignment="1">
      <alignment horizontal="center" vertical="center"/>
    </xf>
    <xf numFmtId="164" fontId="49" fillId="5" borderId="11" xfId="1" applyFont="1" applyFill="1" applyBorder="1" applyAlignment="1">
      <alignment horizontal="center" vertical="center"/>
    </xf>
    <xf numFmtId="164" fontId="49" fillId="5" borderId="15" xfId="1" applyFont="1" applyFill="1" applyBorder="1" applyAlignment="1">
      <alignment horizontal="center" vertical="center"/>
    </xf>
    <xf numFmtId="164" fontId="49" fillId="5" borderId="12" xfId="1" applyFont="1" applyFill="1" applyBorder="1" applyAlignment="1">
      <alignment horizontal="center" vertical="center"/>
    </xf>
    <xf numFmtId="164" fontId="51" fillId="6" borderId="18" xfId="1" applyFont="1" applyFill="1" applyBorder="1" applyAlignment="1">
      <alignment horizontal="center" vertical="center"/>
    </xf>
    <xf numFmtId="164" fontId="51" fillId="6" borderId="40" xfId="1" applyFont="1" applyFill="1" applyBorder="1" applyAlignment="1">
      <alignment horizontal="center" vertical="center"/>
    </xf>
    <xf numFmtId="164" fontId="51" fillId="6" borderId="36" xfId="1" applyFont="1" applyFill="1" applyBorder="1" applyAlignment="1">
      <alignment horizontal="center" vertical="center"/>
    </xf>
    <xf numFmtId="164" fontId="51" fillId="6" borderId="55" xfId="1" applyFont="1" applyFill="1" applyBorder="1" applyAlignment="1">
      <alignment horizontal="center" vertical="center"/>
    </xf>
    <xf numFmtId="164" fontId="51" fillId="6" borderId="22" xfId="1" applyFont="1" applyFill="1" applyBorder="1" applyAlignment="1">
      <alignment horizontal="center" vertical="center"/>
    </xf>
    <xf numFmtId="164" fontId="51" fillId="6" borderId="43" xfId="1" applyFont="1" applyFill="1" applyBorder="1" applyAlignment="1">
      <alignment horizontal="center" vertical="center"/>
    </xf>
    <xf numFmtId="0" fontId="45" fillId="0" borderId="11" xfId="0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center" vertical="center" wrapText="1"/>
    </xf>
    <xf numFmtId="0" fontId="45" fillId="0" borderId="32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center" vertical="center" wrapText="1"/>
    </xf>
    <xf numFmtId="164" fontId="48" fillId="0" borderId="11" xfId="1" applyFont="1" applyBorder="1" applyAlignment="1">
      <alignment horizontal="center" vertical="center"/>
    </xf>
    <xf numFmtId="164" fontId="48" fillId="0" borderId="15" xfId="1" applyFont="1" applyBorder="1" applyAlignment="1">
      <alignment horizontal="center" vertical="center"/>
    </xf>
    <xf numFmtId="164" fontId="48" fillId="0" borderId="12" xfId="1" applyFont="1" applyBorder="1" applyAlignment="1">
      <alignment horizontal="center" vertical="center"/>
    </xf>
    <xf numFmtId="164" fontId="50" fillId="6" borderId="18" xfId="1" applyFont="1" applyFill="1" applyBorder="1" applyAlignment="1">
      <alignment horizontal="center" vertical="center"/>
    </xf>
    <xf numFmtId="164" fontId="50" fillId="6" borderId="40" xfId="1" applyFont="1" applyFill="1" applyBorder="1" applyAlignment="1">
      <alignment horizontal="center" vertical="center"/>
    </xf>
    <xf numFmtId="164" fontId="50" fillId="6" borderId="36" xfId="1" applyFont="1" applyFill="1" applyBorder="1" applyAlignment="1">
      <alignment horizontal="center" vertical="center"/>
    </xf>
    <xf numFmtId="164" fontId="50" fillId="6" borderId="55" xfId="1" applyFont="1" applyFill="1" applyBorder="1" applyAlignment="1">
      <alignment horizontal="center" vertical="center"/>
    </xf>
    <xf numFmtId="164" fontId="50" fillId="6" borderId="22" xfId="1" applyFont="1" applyFill="1" applyBorder="1" applyAlignment="1">
      <alignment horizontal="center" vertical="center"/>
    </xf>
    <xf numFmtId="164" fontId="50" fillId="6" borderId="43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37" fillId="4" borderId="2" xfId="0" applyFont="1" applyFill="1" applyBorder="1" applyAlignment="1">
      <alignment horizontal="center"/>
    </xf>
    <xf numFmtId="0" fontId="37" fillId="4" borderId="3" xfId="0" applyFont="1" applyFill="1" applyBorder="1" applyAlignment="1">
      <alignment horizontal="center"/>
    </xf>
    <xf numFmtId="0" fontId="37" fillId="4" borderId="44" xfId="0" applyFont="1" applyFill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34" fillId="2" borderId="8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45" fillId="6" borderId="18" xfId="0" applyFont="1" applyFill="1" applyBorder="1" applyAlignment="1">
      <alignment horizontal="center" vertical="center" wrapText="1"/>
    </xf>
    <xf numFmtId="0" fontId="45" fillId="6" borderId="26" xfId="0" applyFont="1" applyFill="1" applyBorder="1" applyAlignment="1">
      <alignment horizontal="center" vertical="center" wrapText="1"/>
    </xf>
    <xf numFmtId="0" fontId="45" fillId="6" borderId="10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26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5" fillId="2" borderId="8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horizontal="center" vertical="center" wrapText="1"/>
    </xf>
    <xf numFmtId="0" fontId="35" fillId="2" borderId="9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44" fillId="6" borderId="5" xfId="0" applyFont="1" applyFill="1" applyBorder="1" applyAlignment="1">
      <alignment horizontal="center" vertical="center" wrapText="1"/>
    </xf>
    <xf numFmtId="0" fontId="44" fillId="6" borderId="6" xfId="0" applyFont="1" applyFill="1" applyBorder="1" applyAlignment="1">
      <alignment horizontal="center" vertical="center" wrapText="1"/>
    </xf>
    <xf numFmtId="0" fontId="44" fillId="6" borderId="9" xfId="0" applyFont="1" applyFill="1" applyBorder="1" applyAlignment="1">
      <alignment horizontal="center" vertical="center" wrapText="1"/>
    </xf>
    <xf numFmtId="165" fontId="47" fillId="6" borderId="5" xfId="0" applyNumberFormat="1" applyFont="1" applyFill="1" applyBorder="1" applyAlignment="1">
      <alignment horizontal="center" vertical="center" wrapText="1"/>
    </xf>
    <xf numFmtId="165" fontId="47" fillId="6" borderId="9" xfId="0" applyNumberFormat="1" applyFont="1" applyFill="1" applyBorder="1" applyAlignment="1">
      <alignment horizontal="center" vertical="center" wrapText="1"/>
    </xf>
    <xf numFmtId="0" fontId="40" fillId="6" borderId="46" xfId="0" applyFont="1" applyFill="1" applyBorder="1" applyAlignment="1">
      <alignment horizontal="center" vertical="center" wrapText="1"/>
    </xf>
    <xf numFmtId="0" fontId="40" fillId="6" borderId="47" xfId="0" applyFont="1" applyFill="1" applyBorder="1" applyAlignment="1">
      <alignment horizontal="center" vertical="center" wrapText="1"/>
    </xf>
    <xf numFmtId="0" fontId="40" fillId="6" borderId="48" xfId="0" applyFont="1" applyFill="1" applyBorder="1" applyAlignment="1">
      <alignment horizontal="center" vertical="center" wrapText="1"/>
    </xf>
    <xf numFmtId="164" fontId="28" fillId="0" borderId="45" xfId="1" applyFont="1" applyFill="1" applyBorder="1" applyAlignment="1">
      <alignment horizontal="center" vertical="center"/>
    </xf>
    <xf numFmtId="164" fontId="28" fillId="0" borderId="41" xfId="1" applyFont="1" applyFill="1" applyBorder="1" applyAlignment="1">
      <alignment horizontal="center" vertical="center"/>
    </xf>
    <xf numFmtId="164" fontId="30" fillId="6" borderId="45" xfId="1" applyFont="1" applyFill="1" applyBorder="1" applyAlignment="1">
      <alignment horizontal="center" vertical="center"/>
    </xf>
    <xf numFmtId="164" fontId="30" fillId="6" borderId="41" xfId="1" applyFont="1" applyFill="1" applyBorder="1" applyAlignment="1">
      <alignment horizontal="center" vertical="center"/>
    </xf>
    <xf numFmtId="164" fontId="28" fillId="0" borderId="45" xfId="0" applyNumberFormat="1" applyFont="1" applyFill="1" applyBorder="1" applyAlignment="1">
      <alignment horizontal="center" vertical="center"/>
    </xf>
    <xf numFmtId="164" fontId="28" fillId="0" borderId="4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30" fillId="0" borderId="45" xfId="1" applyFont="1" applyFill="1" applyBorder="1" applyAlignment="1">
      <alignment horizontal="center" vertical="center"/>
    </xf>
    <xf numFmtId="164" fontId="30" fillId="0" borderId="41" xfId="1" applyFont="1" applyFill="1" applyBorder="1" applyAlignment="1">
      <alignment horizontal="center" vertical="center"/>
    </xf>
    <xf numFmtId="164" fontId="50" fillId="5" borderId="0" xfId="1" applyFont="1" applyFill="1" applyBorder="1" applyAlignment="1">
      <alignment horizontal="center" vertical="center"/>
    </xf>
    <xf numFmtId="164" fontId="48" fillId="0" borderId="28" xfId="1" applyFont="1" applyFill="1" applyBorder="1" applyAlignment="1">
      <alignment horizontal="center" vertical="center"/>
    </xf>
    <xf numFmtId="164" fontId="48" fillId="0" borderId="35" xfId="1" applyFont="1" applyFill="1" applyBorder="1" applyAlignment="1">
      <alignment horizontal="center" vertical="center"/>
    </xf>
    <xf numFmtId="164" fontId="48" fillId="0" borderId="31" xfId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 wrapText="1"/>
    </xf>
    <xf numFmtId="0" fontId="14" fillId="0" borderId="12" xfId="0" applyNumberFormat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164" fontId="38" fillId="0" borderId="0" xfId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0" fillId="5" borderId="0" xfId="0" applyFill="1" applyBorder="1" applyAlignment="1">
      <alignment horizontal="center"/>
    </xf>
    <xf numFmtId="0" fontId="29" fillId="5" borderId="0" xfId="0" applyFont="1" applyFill="1" applyBorder="1" applyAlignment="1">
      <alignment horizontal="center"/>
    </xf>
    <xf numFmtId="164" fontId="31" fillId="5" borderId="0" xfId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Y73"/>
  <sheetViews>
    <sheetView topLeftCell="A46" zoomScaleNormal="100" zoomScaleSheetLayoutView="110" workbookViewId="0">
      <selection activeCell="B58" sqref="B58"/>
    </sheetView>
  </sheetViews>
  <sheetFormatPr defaultRowHeight="15"/>
  <cols>
    <col min="1" max="1" width="3.7109375" customWidth="1"/>
    <col min="2" max="2" width="10.7109375" customWidth="1"/>
    <col min="3" max="3" width="7.140625" customWidth="1"/>
    <col min="4" max="4" width="6.7109375" customWidth="1"/>
    <col min="5" max="5" width="8.7109375" customWidth="1"/>
    <col min="6" max="6" width="15.7109375" style="9" customWidth="1"/>
    <col min="7" max="7" width="10.7109375" customWidth="1"/>
    <col min="8" max="10" width="6.7109375" customWidth="1"/>
    <col min="11" max="11" width="9.28515625" customWidth="1"/>
    <col min="12" max="14" width="6.7109375" customWidth="1"/>
    <col min="15" max="15" width="8.7109375" customWidth="1"/>
    <col min="16" max="18" width="6.7109375" customWidth="1"/>
    <col min="19" max="19" width="8.7109375" customWidth="1"/>
    <col min="20" max="22" width="6.7109375" customWidth="1"/>
    <col min="23" max="23" width="8.7109375" customWidth="1"/>
    <col min="24" max="24" width="10.7109375" customWidth="1"/>
    <col min="25" max="30" width="9.140625" customWidth="1"/>
  </cols>
  <sheetData>
    <row r="1" spans="1:25" ht="18.75">
      <c r="B1" s="292" t="s">
        <v>0</v>
      </c>
      <c r="C1" s="292"/>
      <c r="D1" s="292"/>
      <c r="E1" s="292"/>
      <c r="F1" s="67"/>
      <c r="H1" s="1"/>
      <c r="I1" s="2"/>
      <c r="J1" s="2"/>
      <c r="O1" s="89"/>
      <c r="Q1" s="296"/>
      <c r="R1" s="296"/>
      <c r="W1" s="210" t="s">
        <v>335</v>
      </c>
      <c r="Y1" s="88"/>
    </row>
    <row r="2" spans="1:25" ht="18">
      <c r="D2" s="3"/>
      <c r="E2" s="4"/>
      <c r="H2" s="1"/>
      <c r="I2" s="2"/>
      <c r="J2" s="2"/>
    </row>
    <row r="3" spans="1:25" ht="18">
      <c r="B3" s="293" t="s">
        <v>115</v>
      </c>
      <c r="C3" s="293"/>
      <c r="D3" s="293"/>
      <c r="E3" s="293"/>
      <c r="F3" s="25"/>
      <c r="H3" s="1"/>
      <c r="I3" s="2"/>
      <c r="J3" s="2"/>
    </row>
    <row r="4" spans="1:25" ht="18">
      <c r="D4" s="3"/>
      <c r="H4" s="1"/>
      <c r="I4" s="2"/>
      <c r="J4" s="2"/>
    </row>
    <row r="5" spans="1:25" ht="18">
      <c r="A5" s="298" t="s">
        <v>330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</row>
    <row r="6" spans="1:25" ht="20.25">
      <c r="A6" s="5"/>
      <c r="B6" s="5"/>
      <c r="C6" s="5"/>
      <c r="D6" s="5"/>
      <c r="E6" s="5"/>
      <c r="F6" s="294" t="s">
        <v>276</v>
      </c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5"/>
      <c r="S6" s="5"/>
      <c r="T6" s="5"/>
      <c r="U6" s="5"/>
      <c r="V6" s="5"/>
      <c r="W6" s="5"/>
      <c r="X6" s="5"/>
    </row>
    <row r="7" spans="1:25">
      <c r="A7" s="6" t="s">
        <v>1</v>
      </c>
      <c r="B7" s="42" t="s">
        <v>133</v>
      </c>
      <c r="C7" s="42"/>
      <c r="D7" s="42"/>
      <c r="E7" s="42"/>
      <c r="F7" s="42"/>
      <c r="G7" s="42"/>
      <c r="H7" s="42"/>
      <c r="I7" s="42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>
      <c r="A8" s="6" t="s">
        <v>2</v>
      </c>
      <c r="B8" s="42" t="s">
        <v>262</v>
      </c>
      <c r="C8" s="42"/>
      <c r="D8" s="42"/>
      <c r="E8" s="42"/>
      <c r="F8" s="42"/>
      <c r="G8" s="42"/>
      <c r="H8" s="42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>
      <c r="A9" s="6" t="s">
        <v>3</v>
      </c>
      <c r="B9" s="297" t="s">
        <v>135</v>
      </c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6"/>
      <c r="S9" s="6"/>
      <c r="T9" s="6"/>
      <c r="U9" s="6"/>
      <c r="V9" s="6"/>
      <c r="W9" s="6"/>
      <c r="X9" s="6"/>
    </row>
    <row r="10" spans="1:25">
      <c r="A10" s="6" t="s">
        <v>4</v>
      </c>
      <c r="B10" s="297" t="s">
        <v>279</v>
      </c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</row>
    <row r="11" spans="1:25" ht="15.75" thickBot="1">
      <c r="A11" s="6" t="s">
        <v>5</v>
      </c>
      <c r="B11" s="295" t="s">
        <v>6</v>
      </c>
      <c r="C11" s="295"/>
      <c r="D11" s="295"/>
      <c r="E11" s="295"/>
      <c r="F11" s="295"/>
      <c r="G11" s="295"/>
      <c r="H11" s="295"/>
      <c r="I11" s="295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5">
      <c r="A12" s="6"/>
      <c r="B12" s="262"/>
      <c r="C12" s="262"/>
      <c r="D12" s="262"/>
      <c r="E12" s="262"/>
      <c r="F12" s="262"/>
      <c r="G12" s="262"/>
      <c r="H12" s="262"/>
      <c r="I12" s="262"/>
      <c r="J12" s="6"/>
      <c r="K12" s="6"/>
      <c r="L12" s="263" t="s">
        <v>7</v>
      </c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5"/>
    </row>
    <row r="13" spans="1:25" ht="15" customHeight="1">
      <c r="A13" s="275" t="s">
        <v>8</v>
      </c>
      <c r="B13" s="278" t="s">
        <v>9</v>
      </c>
      <c r="C13" s="279"/>
      <c r="D13" s="280"/>
      <c r="E13" s="275" t="s">
        <v>10</v>
      </c>
      <c r="F13" s="278" t="s">
        <v>11</v>
      </c>
      <c r="G13" s="279"/>
      <c r="H13" s="279"/>
      <c r="I13" s="275" t="s">
        <v>134</v>
      </c>
      <c r="J13" s="275" t="s">
        <v>128</v>
      </c>
      <c r="K13" s="302" t="s">
        <v>127</v>
      </c>
      <c r="L13" s="271" t="s">
        <v>116</v>
      </c>
      <c r="M13" s="272"/>
      <c r="N13" s="272"/>
      <c r="O13" s="272"/>
      <c r="P13" s="271" t="s">
        <v>116</v>
      </c>
      <c r="Q13" s="272"/>
      <c r="R13" s="272"/>
      <c r="S13" s="273"/>
      <c r="T13" s="271" t="s">
        <v>116</v>
      </c>
      <c r="U13" s="272"/>
      <c r="V13" s="272"/>
      <c r="W13" s="273"/>
      <c r="X13" s="312" t="s">
        <v>257</v>
      </c>
    </row>
    <row r="14" spans="1:25" ht="15" customHeight="1">
      <c r="A14" s="276"/>
      <c r="B14" s="275" t="s">
        <v>12</v>
      </c>
      <c r="C14" s="275" t="s">
        <v>13</v>
      </c>
      <c r="D14" s="275" t="s">
        <v>14</v>
      </c>
      <c r="E14" s="276"/>
      <c r="F14" s="275" t="s">
        <v>15</v>
      </c>
      <c r="G14" s="275" t="s">
        <v>16</v>
      </c>
      <c r="H14" s="275" t="s">
        <v>126</v>
      </c>
      <c r="I14" s="276"/>
      <c r="J14" s="276"/>
      <c r="K14" s="303"/>
      <c r="L14" s="299">
        <v>2025</v>
      </c>
      <c r="M14" s="300"/>
      <c r="N14" s="300"/>
      <c r="O14" s="301"/>
      <c r="P14" s="299">
        <v>2026</v>
      </c>
      <c r="Q14" s="300"/>
      <c r="R14" s="300"/>
      <c r="S14" s="301"/>
      <c r="T14" s="299">
        <v>2027</v>
      </c>
      <c r="U14" s="300"/>
      <c r="V14" s="300"/>
      <c r="W14" s="301"/>
      <c r="X14" s="313"/>
    </row>
    <row r="15" spans="1:25" ht="35.1" customHeight="1">
      <c r="A15" s="277"/>
      <c r="B15" s="277"/>
      <c r="C15" s="277"/>
      <c r="D15" s="277"/>
      <c r="E15" s="277"/>
      <c r="F15" s="277"/>
      <c r="G15" s="277"/>
      <c r="H15" s="277"/>
      <c r="I15" s="277"/>
      <c r="J15" s="277"/>
      <c r="K15" s="304"/>
      <c r="L15" s="84" t="s">
        <v>119</v>
      </c>
      <c r="M15" s="85" t="s">
        <v>120</v>
      </c>
      <c r="N15" s="85" t="s">
        <v>121</v>
      </c>
      <c r="O15" s="136" t="s">
        <v>124</v>
      </c>
      <c r="P15" s="84" t="s">
        <v>122</v>
      </c>
      <c r="Q15" s="85" t="s">
        <v>117</v>
      </c>
      <c r="R15" s="85" t="s">
        <v>123</v>
      </c>
      <c r="S15" s="136" t="s">
        <v>125</v>
      </c>
      <c r="T15" s="84" t="s">
        <v>122</v>
      </c>
      <c r="U15" s="85" t="s">
        <v>117</v>
      </c>
      <c r="V15" s="85" t="s">
        <v>123</v>
      </c>
      <c r="W15" s="142" t="s">
        <v>125</v>
      </c>
      <c r="X15" s="314"/>
    </row>
    <row r="16" spans="1:25" s="24" customFormat="1" ht="12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2">
        <v>11</v>
      </c>
      <c r="L16" s="23">
        <v>12</v>
      </c>
      <c r="M16" s="21">
        <v>13</v>
      </c>
      <c r="N16" s="21">
        <v>14</v>
      </c>
      <c r="O16" s="137">
        <v>15</v>
      </c>
      <c r="P16" s="23">
        <v>16</v>
      </c>
      <c r="Q16" s="21">
        <v>17</v>
      </c>
      <c r="R16" s="21">
        <v>18</v>
      </c>
      <c r="S16" s="137">
        <v>19</v>
      </c>
      <c r="T16" s="96">
        <v>20</v>
      </c>
      <c r="U16" s="22">
        <v>21</v>
      </c>
      <c r="V16" s="22">
        <v>22</v>
      </c>
      <c r="W16" s="137">
        <v>23</v>
      </c>
      <c r="X16" s="117">
        <v>24</v>
      </c>
    </row>
    <row r="17" spans="1:24" ht="24.95" customHeight="1">
      <c r="A17" s="43">
        <v>1</v>
      </c>
      <c r="B17" s="16" t="s">
        <v>17</v>
      </c>
      <c r="C17" s="11" t="s">
        <v>278</v>
      </c>
      <c r="D17" s="43">
        <v>1</v>
      </c>
      <c r="E17" s="16" t="s">
        <v>232</v>
      </c>
      <c r="F17" s="28" t="s">
        <v>141</v>
      </c>
      <c r="G17" s="30" t="s">
        <v>18</v>
      </c>
      <c r="H17" s="194">
        <v>2</v>
      </c>
      <c r="I17" s="11">
        <v>12</v>
      </c>
      <c r="J17" s="43">
        <v>1</v>
      </c>
      <c r="K17" s="90" t="s">
        <v>112</v>
      </c>
      <c r="L17" s="69">
        <v>0</v>
      </c>
      <c r="M17" s="70">
        <f t="shared" ref="M17:M47" si="0">L17*H17</f>
        <v>0</v>
      </c>
      <c r="N17" s="70">
        <f>M17*23%</f>
        <v>0</v>
      </c>
      <c r="O17" s="138">
        <f>N17+M17</f>
        <v>0</v>
      </c>
      <c r="P17" s="69">
        <v>0</v>
      </c>
      <c r="Q17" s="70">
        <f t="shared" ref="Q17:Q47" si="1">P17*H17</f>
        <v>0</v>
      </c>
      <c r="R17" s="70">
        <f>Q17*23%</f>
        <v>0</v>
      </c>
      <c r="S17" s="138">
        <f>Q17+R17</f>
        <v>0</v>
      </c>
      <c r="T17" s="98">
        <v>0</v>
      </c>
      <c r="U17" s="71">
        <f>T17*H17</f>
        <v>0</v>
      </c>
      <c r="V17" s="71">
        <f>U17*23%</f>
        <v>0</v>
      </c>
      <c r="W17" s="138">
        <f>U17+V17</f>
        <v>0</v>
      </c>
      <c r="X17" s="118">
        <f>O17+S17+W17</f>
        <v>0</v>
      </c>
    </row>
    <row r="18" spans="1:24" ht="24.95" customHeight="1">
      <c r="A18" s="43">
        <v>2</v>
      </c>
      <c r="B18" s="16" t="s">
        <v>17</v>
      </c>
      <c r="C18" s="11" t="s">
        <v>278</v>
      </c>
      <c r="D18" s="43">
        <v>3</v>
      </c>
      <c r="E18" s="16" t="s">
        <v>221</v>
      </c>
      <c r="F18" s="28" t="s">
        <v>142</v>
      </c>
      <c r="G18" s="30" t="s">
        <v>19</v>
      </c>
      <c r="H18" s="194">
        <v>2</v>
      </c>
      <c r="I18" s="11">
        <v>12</v>
      </c>
      <c r="J18" s="43">
        <v>1</v>
      </c>
      <c r="K18" s="90" t="s">
        <v>112</v>
      </c>
      <c r="L18" s="69">
        <v>0</v>
      </c>
      <c r="M18" s="70">
        <f t="shared" si="0"/>
        <v>0</v>
      </c>
      <c r="N18" s="70">
        <f t="shared" ref="N18:N47" si="2">M18*23%</f>
        <v>0</v>
      </c>
      <c r="O18" s="138">
        <f>M18+N18</f>
        <v>0</v>
      </c>
      <c r="P18" s="69">
        <v>0</v>
      </c>
      <c r="Q18" s="70">
        <f t="shared" si="1"/>
        <v>0</v>
      </c>
      <c r="R18" s="70">
        <f t="shared" ref="R18:R47" si="3">Q18*23%</f>
        <v>0</v>
      </c>
      <c r="S18" s="138">
        <f t="shared" ref="S18:S47" si="4">Q18+R18</f>
        <v>0</v>
      </c>
      <c r="T18" s="98">
        <v>0</v>
      </c>
      <c r="U18" s="71">
        <f t="shared" ref="U18:U47" si="5">T18*H18</f>
        <v>0</v>
      </c>
      <c r="V18" s="71">
        <f t="shared" ref="V18:V47" si="6">U18*23%</f>
        <v>0</v>
      </c>
      <c r="W18" s="138">
        <f t="shared" ref="W18:W47" si="7">U18+V18</f>
        <v>0</v>
      </c>
      <c r="X18" s="118">
        <f t="shared" ref="X18:X47" si="8">O18+S18+W18</f>
        <v>0</v>
      </c>
    </row>
    <row r="19" spans="1:24" ht="24.95" customHeight="1">
      <c r="A19" s="43">
        <v>3</v>
      </c>
      <c r="B19" s="16" t="s">
        <v>17</v>
      </c>
      <c r="C19" s="11" t="s">
        <v>278</v>
      </c>
      <c r="D19" s="43">
        <v>4</v>
      </c>
      <c r="E19" s="16" t="s">
        <v>129</v>
      </c>
      <c r="F19" s="16" t="s">
        <v>142</v>
      </c>
      <c r="G19" s="30"/>
      <c r="H19" s="195">
        <v>2</v>
      </c>
      <c r="I19" s="11">
        <v>12</v>
      </c>
      <c r="J19" s="43">
        <v>1</v>
      </c>
      <c r="K19" s="90" t="s">
        <v>112</v>
      </c>
      <c r="L19" s="69">
        <v>0</v>
      </c>
      <c r="M19" s="70">
        <f t="shared" si="0"/>
        <v>0</v>
      </c>
      <c r="N19" s="70">
        <f t="shared" si="2"/>
        <v>0</v>
      </c>
      <c r="O19" s="138">
        <f>M19+N19</f>
        <v>0</v>
      </c>
      <c r="P19" s="69">
        <v>0</v>
      </c>
      <c r="Q19" s="70">
        <f t="shared" si="1"/>
        <v>0</v>
      </c>
      <c r="R19" s="70">
        <f t="shared" si="3"/>
        <v>0</v>
      </c>
      <c r="S19" s="138">
        <f t="shared" si="4"/>
        <v>0</v>
      </c>
      <c r="T19" s="98">
        <v>0</v>
      </c>
      <c r="U19" s="71">
        <f t="shared" si="5"/>
        <v>0</v>
      </c>
      <c r="V19" s="71">
        <f t="shared" si="6"/>
        <v>0</v>
      </c>
      <c r="W19" s="138">
        <f t="shared" si="7"/>
        <v>0</v>
      </c>
      <c r="X19" s="118">
        <f t="shared" si="8"/>
        <v>0</v>
      </c>
    </row>
    <row r="20" spans="1:24" ht="24.95" customHeight="1">
      <c r="A20" s="43">
        <v>4</v>
      </c>
      <c r="B20" s="16" t="s">
        <v>17</v>
      </c>
      <c r="C20" s="11" t="s">
        <v>278</v>
      </c>
      <c r="D20" s="43">
        <v>14</v>
      </c>
      <c r="E20" s="16" t="s">
        <v>222</v>
      </c>
      <c r="F20" s="28" t="s">
        <v>142</v>
      </c>
      <c r="G20" s="30" t="s">
        <v>19</v>
      </c>
      <c r="H20" s="194">
        <v>2</v>
      </c>
      <c r="I20" s="11">
        <v>12</v>
      </c>
      <c r="J20" s="43">
        <v>1</v>
      </c>
      <c r="K20" s="90" t="s">
        <v>112</v>
      </c>
      <c r="L20" s="69">
        <v>0</v>
      </c>
      <c r="M20" s="70">
        <f t="shared" si="0"/>
        <v>0</v>
      </c>
      <c r="N20" s="70">
        <f t="shared" si="2"/>
        <v>0</v>
      </c>
      <c r="O20" s="138">
        <f t="shared" ref="O20:O47" si="9">M20+N20</f>
        <v>0</v>
      </c>
      <c r="P20" s="69">
        <v>0</v>
      </c>
      <c r="Q20" s="70">
        <f t="shared" si="1"/>
        <v>0</v>
      </c>
      <c r="R20" s="70">
        <f t="shared" si="3"/>
        <v>0</v>
      </c>
      <c r="S20" s="138">
        <f t="shared" si="4"/>
        <v>0</v>
      </c>
      <c r="T20" s="98">
        <v>0</v>
      </c>
      <c r="U20" s="71">
        <f t="shared" si="5"/>
        <v>0</v>
      </c>
      <c r="V20" s="71">
        <f t="shared" si="6"/>
        <v>0</v>
      </c>
      <c r="W20" s="138">
        <f t="shared" si="7"/>
        <v>0</v>
      </c>
      <c r="X20" s="118">
        <f t="shared" si="8"/>
        <v>0</v>
      </c>
    </row>
    <row r="21" spans="1:24" ht="24.95" customHeight="1">
      <c r="A21" s="269">
        <v>5</v>
      </c>
      <c r="B21" s="266" t="s">
        <v>17</v>
      </c>
      <c r="C21" s="305" t="s">
        <v>278</v>
      </c>
      <c r="D21" s="269">
        <v>58</v>
      </c>
      <c r="E21" s="266" t="s">
        <v>244</v>
      </c>
      <c r="F21" s="28" t="s">
        <v>143</v>
      </c>
      <c r="G21" s="28" t="s">
        <v>20</v>
      </c>
      <c r="H21" s="194">
        <v>12</v>
      </c>
      <c r="I21" s="11">
        <v>12</v>
      </c>
      <c r="J21" s="43">
        <v>1</v>
      </c>
      <c r="K21" s="90" t="s">
        <v>112</v>
      </c>
      <c r="L21" s="69">
        <v>0</v>
      </c>
      <c r="M21" s="70">
        <f t="shared" si="0"/>
        <v>0</v>
      </c>
      <c r="N21" s="70">
        <f t="shared" si="2"/>
        <v>0</v>
      </c>
      <c r="O21" s="138">
        <f t="shared" si="9"/>
        <v>0</v>
      </c>
      <c r="P21" s="69">
        <v>0</v>
      </c>
      <c r="Q21" s="70">
        <f t="shared" si="1"/>
        <v>0</v>
      </c>
      <c r="R21" s="70">
        <f t="shared" si="3"/>
        <v>0</v>
      </c>
      <c r="S21" s="138">
        <f t="shared" si="4"/>
        <v>0</v>
      </c>
      <c r="T21" s="98">
        <v>0</v>
      </c>
      <c r="U21" s="71">
        <f t="shared" si="5"/>
        <v>0</v>
      </c>
      <c r="V21" s="71">
        <f t="shared" si="6"/>
        <v>0</v>
      </c>
      <c r="W21" s="138">
        <f t="shared" si="7"/>
        <v>0</v>
      </c>
      <c r="X21" s="118">
        <f t="shared" si="8"/>
        <v>0</v>
      </c>
    </row>
    <row r="22" spans="1:24" ht="24.95" customHeight="1">
      <c r="A22" s="270"/>
      <c r="B22" s="291"/>
      <c r="C22" s="306"/>
      <c r="D22" s="270"/>
      <c r="E22" s="291"/>
      <c r="F22" s="28" t="s">
        <v>144</v>
      </c>
      <c r="G22" s="28" t="s">
        <v>21</v>
      </c>
      <c r="H22" s="194">
        <v>2</v>
      </c>
      <c r="I22" s="11">
        <v>12</v>
      </c>
      <c r="J22" s="43">
        <v>1</v>
      </c>
      <c r="K22" s="90" t="s">
        <v>112</v>
      </c>
      <c r="L22" s="69">
        <v>0</v>
      </c>
      <c r="M22" s="70">
        <f t="shared" si="0"/>
        <v>0</v>
      </c>
      <c r="N22" s="70">
        <f t="shared" si="2"/>
        <v>0</v>
      </c>
      <c r="O22" s="138">
        <f t="shared" si="9"/>
        <v>0</v>
      </c>
      <c r="P22" s="69">
        <v>0</v>
      </c>
      <c r="Q22" s="70">
        <f t="shared" si="1"/>
        <v>0</v>
      </c>
      <c r="R22" s="70">
        <f t="shared" si="3"/>
        <v>0</v>
      </c>
      <c r="S22" s="138">
        <f t="shared" si="4"/>
        <v>0</v>
      </c>
      <c r="T22" s="98">
        <v>0</v>
      </c>
      <c r="U22" s="71">
        <f t="shared" si="5"/>
        <v>0</v>
      </c>
      <c r="V22" s="71">
        <f t="shared" si="6"/>
        <v>0</v>
      </c>
      <c r="W22" s="138">
        <f t="shared" si="7"/>
        <v>0</v>
      </c>
      <c r="X22" s="118">
        <f t="shared" si="8"/>
        <v>0</v>
      </c>
    </row>
    <row r="23" spans="1:24" ht="24.95" customHeight="1">
      <c r="A23" s="269">
        <v>6</v>
      </c>
      <c r="B23" s="266" t="s">
        <v>17</v>
      </c>
      <c r="C23" s="305" t="s">
        <v>278</v>
      </c>
      <c r="D23" s="269">
        <v>80</v>
      </c>
      <c r="E23" s="266" t="s">
        <v>223</v>
      </c>
      <c r="F23" s="28" t="s">
        <v>145</v>
      </c>
      <c r="G23" s="28" t="s">
        <v>22</v>
      </c>
      <c r="H23" s="194">
        <v>4</v>
      </c>
      <c r="I23" s="11">
        <v>12</v>
      </c>
      <c r="J23" s="43">
        <v>1</v>
      </c>
      <c r="K23" s="90" t="s">
        <v>112</v>
      </c>
      <c r="L23" s="69">
        <v>0</v>
      </c>
      <c r="M23" s="70">
        <f t="shared" si="0"/>
        <v>0</v>
      </c>
      <c r="N23" s="70">
        <f t="shared" si="2"/>
        <v>0</v>
      </c>
      <c r="O23" s="138">
        <f t="shared" si="9"/>
        <v>0</v>
      </c>
      <c r="P23" s="69">
        <v>0</v>
      </c>
      <c r="Q23" s="70">
        <f t="shared" si="1"/>
        <v>0</v>
      </c>
      <c r="R23" s="70">
        <f t="shared" si="3"/>
        <v>0</v>
      </c>
      <c r="S23" s="138">
        <f t="shared" si="4"/>
        <v>0</v>
      </c>
      <c r="T23" s="98">
        <v>0</v>
      </c>
      <c r="U23" s="71">
        <f t="shared" si="5"/>
        <v>0</v>
      </c>
      <c r="V23" s="71">
        <f t="shared" si="6"/>
        <v>0</v>
      </c>
      <c r="W23" s="138">
        <f t="shared" si="7"/>
        <v>0</v>
      </c>
      <c r="X23" s="118">
        <f t="shared" si="8"/>
        <v>0</v>
      </c>
    </row>
    <row r="24" spans="1:24" ht="24.95" customHeight="1">
      <c r="A24" s="283"/>
      <c r="B24" s="267"/>
      <c r="C24" s="286"/>
      <c r="D24" s="283"/>
      <c r="E24" s="267"/>
      <c r="F24" s="28" t="s">
        <v>146</v>
      </c>
      <c r="G24" s="28" t="s">
        <v>23</v>
      </c>
      <c r="H24" s="194">
        <v>4</v>
      </c>
      <c r="I24" s="11">
        <v>12</v>
      </c>
      <c r="J24" s="43">
        <v>1</v>
      </c>
      <c r="K24" s="90" t="s">
        <v>112</v>
      </c>
      <c r="L24" s="69">
        <v>0</v>
      </c>
      <c r="M24" s="70">
        <f t="shared" si="0"/>
        <v>0</v>
      </c>
      <c r="N24" s="70">
        <f t="shared" si="2"/>
        <v>0</v>
      </c>
      <c r="O24" s="138">
        <f t="shared" si="9"/>
        <v>0</v>
      </c>
      <c r="P24" s="69">
        <v>0</v>
      </c>
      <c r="Q24" s="70">
        <f t="shared" si="1"/>
        <v>0</v>
      </c>
      <c r="R24" s="70">
        <f t="shared" si="3"/>
        <v>0</v>
      </c>
      <c r="S24" s="138">
        <f t="shared" si="4"/>
        <v>0</v>
      </c>
      <c r="T24" s="98">
        <v>0</v>
      </c>
      <c r="U24" s="71">
        <f t="shared" si="5"/>
        <v>0</v>
      </c>
      <c r="V24" s="71">
        <f t="shared" si="6"/>
        <v>0</v>
      </c>
      <c r="W24" s="138">
        <f t="shared" si="7"/>
        <v>0</v>
      </c>
      <c r="X24" s="118">
        <f t="shared" si="8"/>
        <v>0</v>
      </c>
    </row>
    <row r="25" spans="1:24" ht="24.95" customHeight="1" thickBot="1">
      <c r="A25" s="281"/>
      <c r="B25" s="268"/>
      <c r="C25" s="287"/>
      <c r="D25" s="281"/>
      <c r="E25" s="268"/>
      <c r="F25" s="29" t="s">
        <v>147</v>
      </c>
      <c r="G25" s="29" t="s">
        <v>131</v>
      </c>
      <c r="H25" s="196">
        <v>5</v>
      </c>
      <c r="I25" s="12">
        <v>12</v>
      </c>
      <c r="J25" s="44">
        <v>1</v>
      </c>
      <c r="K25" s="91" t="s">
        <v>112</v>
      </c>
      <c r="L25" s="72">
        <v>0</v>
      </c>
      <c r="M25" s="73">
        <f t="shared" si="0"/>
        <v>0</v>
      </c>
      <c r="N25" s="73">
        <f t="shared" si="2"/>
        <v>0</v>
      </c>
      <c r="O25" s="139">
        <f t="shared" si="9"/>
        <v>0</v>
      </c>
      <c r="P25" s="72">
        <v>0</v>
      </c>
      <c r="Q25" s="73">
        <f t="shared" si="1"/>
        <v>0</v>
      </c>
      <c r="R25" s="73">
        <f t="shared" si="3"/>
        <v>0</v>
      </c>
      <c r="S25" s="139">
        <f t="shared" si="4"/>
        <v>0</v>
      </c>
      <c r="T25" s="99">
        <v>0</v>
      </c>
      <c r="U25" s="74">
        <f t="shared" si="5"/>
        <v>0</v>
      </c>
      <c r="V25" s="74">
        <f t="shared" si="6"/>
        <v>0</v>
      </c>
      <c r="W25" s="139">
        <f t="shared" si="7"/>
        <v>0</v>
      </c>
      <c r="X25" s="119">
        <f t="shared" si="8"/>
        <v>0</v>
      </c>
    </row>
    <row r="26" spans="1:24" ht="24.95" customHeight="1">
      <c r="A26" s="47">
        <v>7</v>
      </c>
      <c r="B26" s="17" t="s">
        <v>24</v>
      </c>
      <c r="C26" s="13" t="s">
        <v>25</v>
      </c>
      <c r="D26" s="172">
        <v>40</v>
      </c>
      <c r="E26" s="87" t="s">
        <v>224</v>
      </c>
      <c r="F26" s="32" t="s">
        <v>148</v>
      </c>
      <c r="G26" s="32" t="s">
        <v>26</v>
      </c>
      <c r="H26" s="197">
        <v>5</v>
      </c>
      <c r="I26" s="13">
        <v>12</v>
      </c>
      <c r="J26" s="45">
        <v>1</v>
      </c>
      <c r="K26" s="92" t="s">
        <v>112</v>
      </c>
      <c r="L26" s="75">
        <v>0</v>
      </c>
      <c r="M26" s="76">
        <f t="shared" si="0"/>
        <v>0</v>
      </c>
      <c r="N26" s="76">
        <f t="shared" si="2"/>
        <v>0</v>
      </c>
      <c r="O26" s="140">
        <f t="shared" si="9"/>
        <v>0</v>
      </c>
      <c r="P26" s="75">
        <v>0</v>
      </c>
      <c r="Q26" s="76">
        <f t="shared" si="1"/>
        <v>0</v>
      </c>
      <c r="R26" s="76">
        <f t="shared" si="3"/>
        <v>0</v>
      </c>
      <c r="S26" s="140">
        <f t="shared" si="4"/>
        <v>0</v>
      </c>
      <c r="T26" s="102">
        <v>0</v>
      </c>
      <c r="U26" s="77">
        <f t="shared" si="5"/>
        <v>0</v>
      </c>
      <c r="V26" s="77">
        <f t="shared" si="6"/>
        <v>0</v>
      </c>
      <c r="W26" s="140">
        <f t="shared" si="7"/>
        <v>0</v>
      </c>
      <c r="X26" s="120">
        <f t="shared" si="8"/>
        <v>0</v>
      </c>
    </row>
    <row r="27" spans="1:24" ht="24.95" customHeight="1">
      <c r="A27" s="269">
        <v>8</v>
      </c>
      <c r="B27" s="266" t="s">
        <v>24</v>
      </c>
      <c r="C27" s="305" t="s">
        <v>25</v>
      </c>
      <c r="D27" s="269">
        <v>44</v>
      </c>
      <c r="E27" s="266" t="s">
        <v>225</v>
      </c>
      <c r="F27" s="28" t="s">
        <v>149</v>
      </c>
      <c r="G27" s="28" t="s">
        <v>27</v>
      </c>
      <c r="H27" s="194">
        <v>16</v>
      </c>
      <c r="I27" s="11">
        <v>12</v>
      </c>
      <c r="J27" s="43">
        <v>1</v>
      </c>
      <c r="K27" s="90" t="s">
        <v>112</v>
      </c>
      <c r="L27" s="69">
        <v>0</v>
      </c>
      <c r="M27" s="70">
        <f t="shared" si="0"/>
        <v>0</v>
      </c>
      <c r="N27" s="70">
        <f t="shared" si="2"/>
        <v>0</v>
      </c>
      <c r="O27" s="138">
        <f t="shared" si="9"/>
        <v>0</v>
      </c>
      <c r="P27" s="69">
        <v>0</v>
      </c>
      <c r="Q27" s="70">
        <f t="shared" si="1"/>
        <v>0</v>
      </c>
      <c r="R27" s="70">
        <f t="shared" si="3"/>
        <v>0</v>
      </c>
      <c r="S27" s="138">
        <f t="shared" si="4"/>
        <v>0</v>
      </c>
      <c r="T27" s="98">
        <v>0</v>
      </c>
      <c r="U27" s="71">
        <f t="shared" si="5"/>
        <v>0</v>
      </c>
      <c r="V27" s="71">
        <f t="shared" si="6"/>
        <v>0</v>
      </c>
      <c r="W27" s="138">
        <f t="shared" si="7"/>
        <v>0</v>
      </c>
      <c r="X27" s="118">
        <f t="shared" si="8"/>
        <v>0</v>
      </c>
    </row>
    <row r="28" spans="1:24" ht="24.95" customHeight="1">
      <c r="A28" s="283"/>
      <c r="B28" s="267"/>
      <c r="C28" s="286"/>
      <c r="D28" s="283"/>
      <c r="E28" s="267"/>
      <c r="F28" s="28" t="s">
        <v>150</v>
      </c>
      <c r="G28" s="28" t="s">
        <v>28</v>
      </c>
      <c r="H28" s="194">
        <v>1</v>
      </c>
      <c r="I28" s="11">
        <v>12</v>
      </c>
      <c r="J28" s="43">
        <v>1</v>
      </c>
      <c r="K28" s="90" t="s">
        <v>112</v>
      </c>
      <c r="L28" s="69">
        <v>0</v>
      </c>
      <c r="M28" s="70">
        <f t="shared" si="0"/>
        <v>0</v>
      </c>
      <c r="N28" s="70">
        <f t="shared" si="2"/>
        <v>0</v>
      </c>
      <c r="O28" s="138">
        <f t="shared" si="9"/>
        <v>0</v>
      </c>
      <c r="P28" s="69">
        <v>0</v>
      </c>
      <c r="Q28" s="70">
        <f t="shared" si="1"/>
        <v>0</v>
      </c>
      <c r="R28" s="70">
        <f t="shared" si="3"/>
        <v>0</v>
      </c>
      <c r="S28" s="138">
        <f t="shared" si="4"/>
        <v>0</v>
      </c>
      <c r="T28" s="98">
        <v>0</v>
      </c>
      <c r="U28" s="71">
        <f t="shared" si="5"/>
        <v>0</v>
      </c>
      <c r="V28" s="71">
        <f t="shared" si="6"/>
        <v>0</v>
      </c>
      <c r="W28" s="138">
        <f t="shared" si="7"/>
        <v>0</v>
      </c>
      <c r="X28" s="118">
        <f t="shared" si="8"/>
        <v>0</v>
      </c>
    </row>
    <row r="29" spans="1:24" ht="24.95" customHeight="1">
      <c r="A29" s="270"/>
      <c r="B29" s="291"/>
      <c r="C29" s="306"/>
      <c r="D29" s="270"/>
      <c r="E29" s="291"/>
      <c r="F29" s="28" t="s">
        <v>151</v>
      </c>
      <c r="G29" s="28" t="s">
        <v>29</v>
      </c>
      <c r="H29" s="194">
        <v>2</v>
      </c>
      <c r="I29" s="11">
        <v>12</v>
      </c>
      <c r="J29" s="43">
        <v>1</v>
      </c>
      <c r="K29" s="90" t="s">
        <v>112</v>
      </c>
      <c r="L29" s="69">
        <v>0</v>
      </c>
      <c r="M29" s="70">
        <f t="shared" si="0"/>
        <v>0</v>
      </c>
      <c r="N29" s="70">
        <f t="shared" si="2"/>
        <v>0</v>
      </c>
      <c r="O29" s="138">
        <f t="shared" si="9"/>
        <v>0</v>
      </c>
      <c r="P29" s="69">
        <v>0</v>
      </c>
      <c r="Q29" s="70">
        <f t="shared" si="1"/>
        <v>0</v>
      </c>
      <c r="R29" s="70">
        <f t="shared" si="3"/>
        <v>0</v>
      </c>
      <c r="S29" s="138">
        <f t="shared" si="4"/>
        <v>0</v>
      </c>
      <c r="T29" s="98">
        <v>0</v>
      </c>
      <c r="U29" s="71">
        <f t="shared" si="5"/>
        <v>0</v>
      </c>
      <c r="V29" s="71">
        <f t="shared" si="6"/>
        <v>0</v>
      </c>
      <c r="W29" s="138">
        <f t="shared" si="7"/>
        <v>0</v>
      </c>
      <c r="X29" s="118">
        <f t="shared" si="8"/>
        <v>0</v>
      </c>
    </row>
    <row r="30" spans="1:24" ht="24.95" customHeight="1">
      <c r="A30" s="269">
        <v>9</v>
      </c>
      <c r="B30" s="266" t="s">
        <v>24</v>
      </c>
      <c r="C30" s="305" t="s">
        <v>25</v>
      </c>
      <c r="D30" s="269">
        <v>45</v>
      </c>
      <c r="E30" s="266" t="s">
        <v>226</v>
      </c>
      <c r="F30" s="28" t="s">
        <v>152</v>
      </c>
      <c r="G30" s="28" t="s">
        <v>30</v>
      </c>
      <c r="H30" s="194">
        <v>4</v>
      </c>
      <c r="I30" s="11">
        <v>12</v>
      </c>
      <c r="J30" s="43">
        <v>1</v>
      </c>
      <c r="K30" s="90" t="s">
        <v>112</v>
      </c>
      <c r="L30" s="69">
        <v>0</v>
      </c>
      <c r="M30" s="70">
        <f t="shared" si="0"/>
        <v>0</v>
      </c>
      <c r="N30" s="70">
        <f t="shared" si="2"/>
        <v>0</v>
      </c>
      <c r="O30" s="138">
        <f t="shared" si="9"/>
        <v>0</v>
      </c>
      <c r="P30" s="69">
        <v>0</v>
      </c>
      <c r="Q30" s="70">
        <f t="shared" si="1"/>
        <v>0</v>
      </c>
      <c r="R30" s="70">
        <f t="shared" si="3"/>
        <v>0</v>
      </c>
      <c r="S30" s="138">
        <f t="shared" si="4"/>
        <v>0</v>
      </c>
      <c r="T30" s="98">
        <v>0</v>
      </c>
      <c r="U30" s="71">
        <f t="shared" si="5"/>
        <v>0</v>
      </c>
      <c r="V30" s="71">
        <f t="shared" si="6"/>
        <v>0</v>
      </c>
      <c r="W30" s="138">
        <f t="shared" si="7"/>
        <v>0</v>
      </c>
      <c r="X30" s="118">
        <f t="shared" si="8"/>
        <v>0</v>
      </c>
    </row>
    <row r="31" spans="1:24" ht="24.95" customHeight="1">
      <c r="A31" s="283"/>
      <c r="B31" s="267"/>
      <c r="C31" s="286"/>
      <c r="D31" s="283"/>
      <c r="E31" s="267"/>
      <c r="F31" s="28" t="s">
        <v>153</v>
      </c>
      <c r="G31" s="28" t="s">
        <v>31</v>
      </c>
      <c r="H31" s="194">
        <v>1</v>
      </c>
      <c r="I31" s="11">
        <v>12</v>
      </c>
      <c r="J31" s="43">
        <v>1</v>
      </c>
      <c r="K31" s="90" t="s">
        <v>112</v>
      </c>
      <c r="L31" s="69">
        <v>0</v>
      </c>
      <c r="M31" s="70">
        <f t="shared" si="0"/>
        <v>0</v>
      </c>
      <c r="N31" s="70">
        <f t="shared" si="2"/>
        <v>0</v>
      </c>
      <c r="O31" s="138">
        <f t="shared" si="9"/>
        <v>0</v>
      </c>
      <c r="P31" s="69">
        <v>0</v>
      </c>
      <c r="Q31" s="70">
        <f t="shared" si="1"/>
        <v>0</v>
      </c>
      <c r="R31" s="70">
        <f t="shared" si="3"/>
        <v>0</v>
      </c>
      <c r="S31" s="138">
        <f t="shared" si="4"/>
        <v>0</v>
      </c>
      <c r="T31" s="98">
        <v>0</v>
      </c>
      <c r="U31" s="71">
        <f t="shared" si="5"/>
        <v>0</v>
      </c>
      <c r="V31" s="71">
        <f t="shared" si="6"/>
        <v>0</v>
      </c>
      <c r="W31" s="138">
        <f t="shared" si="7"/>
        <v>0</v>
      </c>
      <c r="X31" s="118">
        <f t="shared" si="8"/>
        <v>0</v>
      </c>
    </row>
    <row r="32" spans="1:24" ht="24.95" customHeight="1">
      <c r="A32" s="283"/>
      <c r="B32" s="267"/>
      <c r="C32" s="286"/>
      <c r="D32" s="283"/>
      <c r="E32" s="267"/>
      <c r="F32" s="28" t="s">
        <v>154</v>
      </c>
      <c r="G32" s="30" t="s">
        <v>32</v>
      </c>
      <c r="H32" s="194">
        <v>6</v>
      </c>
      <c r="I32" s="11">
        <v>12</v>
      </c>
      <c r="J32" s="43">
        <v>1</v>
      </c>
      <c r="K32" s="90" t="s">
        <v>112</v>
      </c>
      <c r="L32" s="69">
        <v>0</v>
      </c>
      <c r="M32" s="70">
        <f t="shared" si="0"/>
        <v>0</v>
      </c>
      <c r="N32" s="70">
        <f t="shared" si="2"/>
        <v>0</v>
      </c>
      <c r="O32" s="138">
        <f t="shared" si="9"/>
        <v>0</v>
      </c>
      <c r="P32" s="69">
        <v>0</v>
      </c>
      <c r="Q32" s="70">
        <f t="shared" si="1"/>
        <v>0</v>
      </c>
      <c r="R32" s="70">
        <f t="shared" si="3"/>
        <v>0</v>
      </c>
      <c r="S32" s="138">
        <f t="shared" si="4"/>
        <v>0</v>
      </c>
      <c r="T32" s="98">
        <v>0</v>
      </c>
      <c r="U32" s="71">
        <f t="shared" si="5"/>
        <v>0</v>
      </c>
      <c r="V32" s="71">
        <f t="shared" si="6"/>
        <v>0</v>
      </c>
      <c r="W32" s="138">
        <f t="shared" si="7"/>
        <v>0</v>
      </c>
      <c r="X32" s="118">
        <f t="shared" si="8"/>
        <v>0</v>
      </c>
    </row>
    <row r="33" spans="1:24" ht="24.95" customHeight="1">
      <c r="A33" s="270"/>
      <c r="B33" s="291"/>
      <c r="C33" s="306"/>
      <c r="D33" s="270"/>
      <c r="E33" s="291"/>
      <c r="F33" s="28" t="s">
        <v>155</v>
      </c>
      <c r="G33" s="30" t="s">
        <v>33</v>
      </c>
      <c r="H33" s="194">
        <v>1</v>
      </c>
      <c r="I33" s="11">
        <v>12</v>
      </c>
      <c r="J33" s="43">
        <v>1</v>
      </c>
      <c r="K33" s="90" t="s">
        <v>112</v>
      </c>
      <c r="L33" s="69">
        <v>0</v>
      </c>
      <c r="M33" s="70">
        <f t="shared" si="0"/>
        <v>0</v>
      </c>
      <c r="N33" s="70">
        <f t="shared" si="2"/>
        <v>0</v>
      </c>
      <c r="O33" s="138">
        <f t="shared" si="9"/>
        <v>0</v>
      </c>
      <c r="P33" s="69">
        <v>0</v>
      </c>
      <c r="Q33" s="70">
        <f t="shared" si="1"/>
        <v>0</v>
      </c>
      <c r="R33" s="70">
        <f t="shared" si="3"/>
        <v>0</v>
      </c>
      <c r="S33" s="138">
        <f t="shared" si="4"/>
        <v>0</v>
      </c>
      <c r="T33" s="98">
        <v>0</v>
      </c>
      <c r="U33" s="71">
        <f t="shared" si="5"/>
        <v>0</v>
      </c>
      <c r="V33" s="71">
        <f t="shared" si="6"/>
        <v>0</v>
      </c>
      <c r="W33" s="138">
        <f t="shared" si="7"/>
        <v>0</v>
      </c>
      <c r="X33" s="118">
        <f t="shared" si="8"/>
        <v>0</v>
      </c>
    </row>
    <row r="34" spans="1:24" ht="24.95" customHeight="1">
      <c r="A34" s="269">
        <v>10</v>
      </c>
      <c r="B34" s="266" t="s">
        <v>24</v>
      </c>
      <c r="C34" s="305" t="s">
        <v>25</v>
      </c>
      <c r="D34" s="269">
        <v>46</v>
      </c>
      <c r="E34" s="266" t="s">
        <v>227</v>
      </c>
      <c r="F34" s="28" t="s">
        <v>149</v>
      </c>
      <c r="G34" s="28" t="s">
        <v>27</v>
      </c>
      <c r="H34" s="194">
        <v>11</v>
      </c>
      <c r="I34" s="11">
        <v>12</v>
      </c>
      <c r="J34" s="43">
        <v>1</v>
      </c>
      <c r="K34" s="90" t="s">
        <v>112</v>
      </c>
      <c r="L34" s="69">
        <v>0</v>
      </c>
      <c r="M34" s="70">
        <f t="shared" si="0"/>
        <v>0</v>
      </c>
      <c r="N34" s="70">
        <f t="shared" si="2"/>
        <v>0</v>
      </c>
      <c r="O34" s="138">
        <f t="shared" si="9"/>
        <v>0</v>
      </c>
      <c r="P34" s="69">
        <v>0</v>
      </c>
      <c r="Q34" s="70">
        <f t="shared" si="1"/>
        <v>0</v>
      </c>
      <c r="R34" s="70">
        <f t="shared" si="3"/>
        <v>0</v>
      </c>
      <c r="S34" s="138">
        <f t="shared" si="4"/>
        <v>0</v>
      </c>
      <c r="T34" s="98">
        <v>0</v>
      </c>
      <c r="U34" s="71">
        <f t="shared" si="5"/>
        <v>0</v>
      </c>
      <c r="V34" s="71">
        <f t="shared" si="6"/>
        <v>0</v>
      </c>
      <c r="W34" s="138">
        <f t="shared" si="7"/>
        <v>0</v>
      </c>
      <c r="X34" s="118">
        <f t="shared" si="8"/>
        <v>0</v>
      </c>
    </row>
    <row r="35" spans="1:24" ht="24.95" customHeight="1">
      <c r="A35" s="283"/>
      <c r="B35" s="267"/>
      <c r="C35" s="286"/>
      <c r="D35" s="283"/>
      <c r="E35" s="267"/>
      <c r="F35" s="28" t="s">
        <v>156</v>
      </c>
      <c r="G35" s="28" t="s">
        <v>34</v>
      </c>
      <c r="H35" s="194">
        <v>2</v>
      </c>
      <c r="I35" s="11">
        <v>12</v>
      </c>
      <c r="J35" s="43">
        <v>1</v>
      </c>
      <c r="K35" s="90" t="s">
        <v>112</v>
      </c>
      <c r="L35" s="69">
        <v>0</v>
      </c>
      <c r="M35" s="70">
        <f t="shared" si="0"/>
        <v>0</v>
      </c>
      <c r="N35" s="70">
        <f t="shared" si="2"/>
        <v>0</v>
      </c>
      <c r="O35" s="138">
        <f t="shared" si="9"/>
        <v>0</v>
      </c>
      <c r="P35" s="69">
        <v>0</v>
      </c>
      <c r="Q35" s="70">
        <f t="shared" si="1"/>
        <v>0</v>
      </c>
      <c r="R35" s="70">
        <f t="shared" si="3"/>
        <v>0</v>
      </c>
      <c r="S35" s="138">
        <f t="shared" si="4"/>
        <v>0</v>
      </c>
      <c r="T35" s="98">
        <v>0</v>
      </c>
      <c r="U35" s="71">
        <f t="shared" si="5"/>
        <v>0</v>
      </c>
      <c r="V35" s="71">
        <f t="shared" si="6"/>
        <v>0</v>
      </c>
      <c r="W35" s="138">
        <f t="shared" si="7"/>
        <v>0</v>
      </c>
      <c r="X35" s="118">
        <f t="shared" si="8"/>
        <v>0</v>
      </c>
    </row>
    <row r="36" spans="1:24" ht="24.95" customHeight="1">
      <c r="A36" s="283"/>
      <c r="B36" s="267"/>
      <c r="C36" s="286"/>
      <c r="D36" s="283"/>
      <c r="E36" s="267"/>
      <c r="F36" s="28" t="s">
        <v>157</v>
      </c>
      <c r="G36" s="28" t="s">
        <v>130</v>
      </c>
      <c r="H36" s="194">
        <v>3</v>
      </c>
      <c r="I36" s="11">
        <v>12</v>
      </c>
      <c r="J36" s="43">
        <v>1</v>
      </c>
      <c r="K36" s="90" t="s">
        <v>112</v>
      </c>
      <c r="L36" s="69">
        <v>0</v>
      </c>
      <c r="M36" s="70">
        <f t="shared" si="0"/>
        <v>0</v>
      </c>
      <c r="N36" s="70">
        <f t="shared" si="2"/>
        <v>0</v>
      </c>
      <c r="O36" s="138">
        <f t="shared" si="9"/>
        <v>0</v>
      </c>
      <c r="P36" s="69">
        <v>0</v>
      </c>
      <c r="Q36" s="70">
        <f t="shared" si="1"/>
        <v>0</v>
      </c>
      <c r="R36" s="70">
        <f t="shared" si="3"/>
        <v>0</v>
      </c>
      <c r="S36" s="138">
        <f t="shared" si="4"/>
        <v>0</v>
      </c>
      <c r="T36" s="98">
        <v>0</v>
      </c>
      <c r="U36" s="71">
        <f t="shared" si="5"/>
        <v>0</v>
      </c>
      <c r="V36" s="71">
        <f t="shared" si="6"/>
        <v>0</v>
      </c>
      <c r="W36" s="138">
        <f t="shared" si="7"/>
        <v>0</v>
      </c>
      <c r="X36" s="118">
        <f t="shared" si="8"/>
        <v>0</v>
      </c>
    </row>
    <row r="37" spans="1:24" ht="24.95" customHeight="1">
      <c r="A37" s="283"/>
      <c r="B37" s="267"/>
      <c r="C37" s="286"/>
      <c r="D37" s="283"/>
      <c r="E37" s="267"/>
      <c r="F37" s="28" t="s">
        <v>158</v>
      </c>
      <c r="G37" s="28" t="s">
        <v>35</v>
      </c>
      <c r="H37" s="194">
        <v>2</v>
      </c>
      <c r="I37" s="11">
        <v>12</v>
      </c>
      <c r="J37" s="43">
        <v>1</v>
      </c>
      <c r="K37" s="90" t="s">
        <v>112</v>
      </c>
      <c r="L37" s="69">
        <v>0</v>
      </c>
      <c r="M37" s="70">
        <f t="shared" si="0"/>
        <v>0</v>
      </c>
      <c r="N37" s="70">
        <f t="shared" si="2"/>
        <v>0</v>
      </c>
      <c r="O37" s="138">
        <f t="shared" si="9"/>
        <v>0</v>
      </c>
      <c r="P37" s="69">
        <v>0</v>
      </c>
      <c r="Q37" s="70">
        <f t="shared" si="1"/>
        <v>0</v>
      </c>
      <c r="R37" s="70">
        <f t="shared" si="3"/>
        <v>0</v>
      </c>
      <c r="S37" s="138">
        <f t="shared" si="4"/>
        <v>0</v>
      </c>
      <c r="T37" s="98">
        <v>0</v>
      </c>
      <c r="U37" s="71">
        <f t="shared" si="5"/>
        <v>0</v>
      </c>
      <c r="V37" s="71">
        <f t="shared" si="6"/>
        <v>0</v>
      </c>
      <c r="W37" s="138">
        <f t="shared" si="7"/>
        <v>0</v>
      </c>
      <c r="X37" s="118">
        <f t="shared" si="8"/>
        <v>0</v>
      </c>
    </row>
    <row r="38" spans="1:24" ht="24.95" customHeight="1">
      <c r="A38" s="270"/>
      <c r="B38" s="291"/>
      <c r="C38" s="306"/>
      <c r="D38" s="270"/>
      <c r="E38" s="291"/>
      <c r="F38" s="28" t="s">
        <v>159</v>
      </c>
      <c r="G38" s="28" t="s">
        <v>28</v>
      </c>
      <c r="H38" s="194">
        <v>4</v>
      </c>
      <c r="I38" s="11">
        <v>12</v>
      </c>
      <c r="J38" s="43">
        <v>1</v>
      </c>
      <c r="K38" s="90" t="s">
        <v>112</v>
      </c>
      <c r="L38" s="69">
        <v>0</v>
      </c>
      <c r="M38" s="70">
        <f t="shared" si="0"/>
        <v>0</v>
      </c>
      <c r="N38" s="70">
        <f t="shared" si="2"/>
        <v>0</v>
      </c>
      <c r="O38" s="138">
        <f t="shared" si="9"/>
        <v>0</v>
      </c>
      <c r="P38" s="69">
        <v>0</v>
      </c>
      <c r="Q38" s="70">
        <f t="shared" si="1"/>
        <v>0</v>
      </c>
      <c r="R38" s="70">
        <f t="shared" si="3"/>
        <v>0</v>
      </c>
      <c r="S38" s="138">
        <f t="shared" si="4"/>
        <v>0</v>
      </c>
      <c r="T38" s="98">
        <v>0</v>
      </c>
      <c r="U38" s="71">
        <f t="shared" si="5"/>
        <v>0</v>
      </c>
      <c r="V38" s="71">
        <f t="shared" si="6"/>
        <v>0</v>
      </c>
      <c r="W38" s="138">
        <f t="shared" si="7"/>
        <v>0</v>
      </c>
      <c r="X38" s="118">
        <f t="shared" si="8"/>
        <v>0</v>
      </c>
    </row>
    <row r="39" spans="1:24" ht="24.95" customHeight="1">
      <c r="A39" s="43">
        <v>11</v>
      </c>
      <c r="B39" s="16" t="s">
        <v>24</v>
      </c>
      <c r="C39" s="49" t="s">
        <v>36</v>
      </c>
      <c r="D39" s="43">
        <v>48</v>
      </c>
      <c r="E39" s="18" t="s">
        <v>228</v>
      </c>
      <c r="F39" s="35" t="s">
        <v>149</v>
      </c>
      <c r="G39" s="34" t="s">
        <v>27</v>
      </c>
      <c r="H39" s="198">
        <v>1</v>
      </c>
      <c r="I39" s="11">
        <v>12</v>
      </c>
      <c r="J39" s="43">
        <v>1</v>
      </c>
      <c r="K39" s="90" t="s">
        <v>112</v>
      </c>
      <c r="L39" s="69">
        <v>0</v>
      </c>
      <c r="M39" s="70">
        <f t="shared" si="0"/>
        <v>0</v>
      </c>
      <c r="N39" s="70">
        <f t="shared" si="2"/>
        <v>0</v>
      </c>
      <c r="O39" s="138">
        <f t="shared" si="9"/>
        <v>0</v>
      </c>
      <c r="P39" s="69">
        <v>0</v>
      </c>
      <c r="Q39" s="70">
        <f t="shared" si="1"/>
        <v>0</v>
      </c>
      <c r="R39" s="70">
        <f t="shared" si="3"/>
        <v>0</v>
      </c>
      <c r="S39" s="138">
        <f t="shared" si="4"/>
        <v>0</v>
      </c>
      <c r="T39" s="98">
        <v>0</v>
      </c>
      <c r="U39" s="71">
        <f t="shared" si="5"/>
        <v>0</v>
      </c>
      <c r="V39" s="71">
        <f t="shared" si="6"/>
        <v>0</v>
      </c>
      <c r="W39" s="138">
        <f t="shared" si="7"/>
        <v>0</v>
      </c>
      <c r="X39" s="118">
        <f t="shared" si="8"/>
        <v>0</v>
      </c>
    </row>
    <row r="40" spans="1:24" ht="24.95" customHeight="1">
      <c r="A40" s="43">
        <v>12</v>
      </c>
      <c r="B40" s="16" t="s">
        <v>24</v>
      </c>
      <c r="C40" s="49" t="s">
        <v>36</v>
      </c>
      <c r="D40" s="43">
        <v>57</v>
      </c>
      <c r="E40" s="18" t="s">
        <v>229</v>
      </c>
      <c r="F40" s="35" t="s">
        <v>149</v>
      </c>
      <c r="G40" s="34" t="s">
        <v>27</v>
      </c>
      <c r="H40" s="198">
        <v>17</v>
      </c>
      <c r="I40" s="11">
        <v>12</v>
      </c>
      <c r="J40" s="43">
        <v>1</v>
      </c>
      <c r="K40" s="90" t="s">
        <v>112</v>
      </c>
      <c r="L40" s="69">
        <v>0</v>
      </c>
      <c r="M40" s="70">
        <f t="shared" si="0"/>
        <v>0</v>
      </c>
      <c r="N40" s="70">
        <f t="shared" si="2"/>
        <v>0</v>
      </c>
      <c r="O40" s="138">
        <f t="shared" si="9"/>
        <v>0</v>
      </c>
      <c r="P40" s="69">
        <v>0</v>
      </c>
      <c r="Q40" s="70">
        <f t="shared" si="1"/>
        <v>0</v>
      </c>
      <c r="R40" s="70">
        <f t="shared" si="3"/>
        <v>0</v>
      </c>
      <c r="S40" s="138">
        <f t="shared" si="4"/>
        <v>0</v>
      </c>
      <c r="T40" s="98">
        <v>0</v>
      </c>
      <c r="U40" s="71">
        <f t="shared" si="5"/>
        <v>0</v>
      </c>
      <c r="V40" s="71">
        <f t="shared" si="6"/>
        <v>0</v>
      </c>
      <c r="W40" s="138">
        <f t="shared" si="7"/>
        <v>0</v>
      </c>
      <c r="X40" s="118">
        <f t="shared" si="8"/>
        <v>0</v>
      </c>
    </row>
    <row r="41" spans="1:24" ht="24.95" customHeight="1" thickBot="1">
      <c r="A41" s="48">
        <v>13</v>
      </c>
      <c r="B41" s="19" t="s">
        <v>24</v>
      </c>
      <c r="C41" s="50" t="s">
        <v>36</v>
      </c>
      <c r="D41" s="171">
        <v>12</v>
      </c>
      <c r="E41" s="86" t="s">
        <v>230</v>
      </c>
      <c r="F41" s="36" t="s">
        <v>149</v>
      </c>
      <c r="G41" s="36" t="s">
        <v>37</v>
      </c>
      <c r="H41" s="199">
        <v>4</v>
      </c>
      <c r="I41" s="15">
        <v>12</v>
      </c>
      <c r="J41" s="44">
        <v>1</v>
      </c>
      <c r="K41" s="91" t="s">
        <v>112</v>
      </c>
      <c r="L41" s="72">
        <v>0</v>
      </c>
      <c r="M41" s="73">
        <f t="shared" si="0"/>
        <v>0</v>
      </c>
      <c r="N41" s="73">
        <f t="shared" si="2"/>
        <v>0</v>
      </c>
      <c r="O41" s="139">
        <f t="shared" si="9"/>
        <v>0</v>
      </c>
      <c r="P41" s="72">
        <v>0</v>
      </c>
      <c r="Q41" s="73">
        <f t="shared" si="1"/>
        <v>0</v>
      </c>
      <c r="R41" s="73">
        <f t="shared" si="3"/>
        <v>0</v>
      </c>
      <c r="S41" s="139">
        <f t="shared" si="4"/>
        <v>0</v>
      </c>
      <c r="T41" s="99">
        <v>0</v>
      </c>
      <c r="U41" s="74">
        <f t="shared" si="5"/>
        <v>0</v>
      </c>
      <c r="V41" s="74">
        <f t="shared" si="6"/>
        <v>0</v>
      </c>
      <c r="W41" s="139">
        <f t="shared" si="7"/>
        <v>0</v>
      </c>
      <c r="X41" s="119">
        <f t="shared" si="8"/>
        <v>0</v>
      </c>
    </row>
    <row r="42" spans="1:24" ht="24.95" customHeight="1">
      <c r="A42" s="45">
        <v>14</v>
      </c>
      <c r="B42" s="20" t="s">
        <v>136</v>
      </c>
      <c r="C42" s="20" t="s">
        <v>219</v>
      </c>
      <c r="D42" s="45">
        <v>14</v>
      </c>
      <c r="E42" s="20" t="s">
        <v>222</v>
      </c>
      <c r="F42" s="37" t="s">
        <v>160</v>
      </c>
      <c r="G42" s="37" t="s">
        <v>38</v>
      </c>
      <c r="H42" s="200">
        <v>7</v>
      </c>
      <c r="I42" s="14">
        <v>12</v>
      </c>
      <c r="J42" s="45">
        <v>1</v>
      </c>
      <c r="K42" s="92" t="s">
        <v>112</v>
      </c>
      <c r="L42" s="75">
        <v>0</v>
      </c>
      <c r="M42" s="76">
        <f t="shared" si="0"/>
        <v>0</v>
      </c>
      <c r="N42" s="76">
        <f t="shared" si="2"/>
        <v>0</v>
      </c>
      <c r="O42" s="140">
        <f t="shared" si="9"/>
        <v>0</v>
      </c>
      <c r="P42" s="75">
        <v>0</v>
      </c>
      <c r="Q42" s="76">
        <f t="shared" si="1"/>
        <v>0</v>
      </c>
      <c r="R42" s="76">
        <f t="shared" si="3"/>
        <v>0</v>
      </c>
      <c r="S42" s="140">
        <f t="shared" si="4"/>
        <v>0</v>
      </c>
      <c r="T42" s="102">
        <v>0</v>
      </c>
      <c r="U42" s="77">
        <f t="shared" si="5"/>
        <v>0</v>
      </c>
      <c r="V42" s="77">
        <f t="shared" si="6"/>
        <v>0</v>
      </c>
      <c r="W42" s="140">
        <f t="shared" si="7"/>
        <v>0</v>
      </c>
      <c r="X42" s="120">
        <f t="shared" si="8"/>
        <v>0</v>
      </c>
    </row>
    <row r="43" spans="1:24" ht="24.95" customHeight="1">
      <c r="A43" s="269">
        <v>15</v>
      </c>
      <c r="B43" s="266" t="s">
        <v>136</v>
      </c>
      <c r="C43" s="266" t="s">
        <v>220</v>
      </c>
      <c r="D43" s="269">
        <v>93</v>
      </c>
      <c r="E43" s="266" t="s">
        <v>231</v>
      </c>
      <c r="F43" s="28" t="s">
        <v>161</v>
      </c>
      <c r="G43" s="28" t="s">
        <v>39</v>
      </c>
      <c r="H43" s="194">
        <v>3</v>
      </c>
      <c r="I43" s="11">
        <v>12</v>
      </c>
      <c r="J43" s="43">
        <v>1</v>
      </c>
      <c r="K43" s="93" t="s">
        <v>112</v>
      </c>
      <c r="L43" s="69">
        <v>0</v>
      </c>
      <c r="M43" s="70">
        <f t="shared" si="0"/>
        <v>0</v>
      </c>
      <c r="N43" s="70">
        <f t="shared" si="2"/>
        <v>0</v>
      </c>
      <c r="O43" s="138">
        <f t="shared" si="9"/>
        <v>0</v>
      </c>
      <c r="P43" s="69">
        <v>0</v>
      </c>
      <c r="Q43" s="70">
        <f t="shared" si="1"/>
        <v>0</v>
      </c>
      <c r="R43" s="70">
        <f t="shared" si="3"/>
        <v>0</v>
      </c>
      <c r="S43" s="138">
        <f t="shared" si="4"/>
        <v>0</v>
      </c>
      <c r="T43" s="98">
        <v>0</v>
      </c>
      <c r="U43" s="71">
        <f t="shared" si="5"/>
        <v>0</v>
      </c>
      <c r="V43" s="71">
        <f t="shared" si="6"/>
        <v>0</v>
      </c>
      <c r="W43" s="138">
        <f t="shared" si="7"/>
        <v>0</v>
      </c>
      <c r="X43" s="118">
        <f t="shared" si="8"/>
        <v>0</v>
      </c>
    </row>
    <row r="44" spans="1:24" ht="24.95" customHeight="1" thickBot="1">
      <c r="A44" s="281"/>
      <c r="B44" s="268"/>
      <c r="C44" s="268"/>
      <c r="D44" s="281"/>
      <c r="E44" s="268"/>
      <c r="F44" s="29" t="s">
        <v>162</v>
      </c>
      <c r="G44" s="29" t="s">
        <v>40</v>
      </c>
      <c r="H44" s="196">
        <v>1</v>
      </c>
      <c r="I44" s="12">
        <v>12</v>
      </c>
      <c r="J44" s="44">
        <v>1</v>
      </c>
      <c r="K44" s="94" t="s">
        <v>112</v>
      </c>
      <c r="L44" s="72">
        <v>0</v>
      </c>
      <c r="M44" s="73">
        <f t="shared" si="0"/>
        <v>0</v>
      </c>
      <c r="N44" s="73">
        <f t="shared" si="2"/>
        <v>0</v>
      </c>
      <c r="O44" s="139">
        <f t="shared" si="9"/>
        <v>0</v>
      </c>
      <c r="P44" s="72">
        <v>0</v>
      </c>
      <c r="Q44" s="73">
        <f t="shared" si="1"/>
        <v>0</v>
      </c>
      <c r="R44" s="73">
        <f t="shared" si="3"/>
        <v>0</v>
      </c>
      <c r="S44" s="139">
        <f t="shared" si="4"/>
        <v>0</v>
      </c>
      <c r="T44" s="99">
        <v>0</v>
      </c>
      <c r="U44" s="74">
        <f t="shared" si="5"/>
        <v>0</v>
      </c>
      <c r="V44" s="74">
        <f t="shared" si="6"/>
        <v>0</v>
      </c>
      <c r="W44" s="139">
        <f t="shared" si="7"/>
        <v>0</v>
      </c>
      <c r="X44" s="119">
        <f t="shared" si="8"/>
        <v>0</v>
      </c>
    </row>
    <row r="45" spans="1:24" ht="24.95" customHeight="1">
      <c r="A45" s="282">
        <v>16</v>
      </c>
      <c r="B45" s="284" t="s">
        <v>137</v>
      </c>
      <c r="C45" s="285" t="s">
        <v>41</v>
      </c>
      <c r="D45" s="282">
        <v>1</v>
      </c>
      <c r="E45" s="284" t="s">
        <v>232</v>
      </c>
      <c r="F45" s="38" t="s">
        <v>163</v>
      </c>
      <c r="G45" s="37" t="s">
        <v>42</v>
      </c>
      <c r="H45" s="200">
        <v>26</v>
      </c>
      <c r="I45" s="14">
        <v>12</v>
      </c>
      <c r="J45" s="45">
        <v>1</v>
      </c>
      <c r="K45" s="95" t="s">
        <v>112</v>
      </c>
      <c r="L45" s="75">
        <v>0</v>
      </c>
      <c r="M45" s="76">
        <f t="shared" si="0"/>
        <v>0</v>
      </c>
      <c r="N45" s="76">
        <f t="shared" si="2"/>
        <v>0</v>
      </c>
      <c r="O45" s="140">
        <f t="shared" si="9"/>
        <v>0</v>
      </c>
      <c r="P45" s="75">
        <v>0</v>
      </c>
      <c r="Q45" s="76">
        <f t="shared" si="1"/>
        <v>0</v>
      </c>
      <c r="R45" s="76">
        <f t="shared" si="3"/>
        <v>0</v>
      </c>
      <c r="S45" s="140">
        <f t="shared" si="4"/>
        <v>0</v>
      </c>
      <c r="T45" s="102">
        <v>0</v>
      </c>
      <c r="U45" s="77">
        <f t="shared" si="5"/>
        <v>0</v>
      </c>
      <c r="V45" s="77">
        <f t="shared" si="6"/>
        <v>0</v>
      </c>
      <c r="W45" s="140">
        <f t="shared" si="7"/>
        <v>0</v>
      </c>
      <c r="X45" s="120">
        <f t="shared" si="8"/>
        <v>0</v>
      </c>
    </row>
    <row r="46" spans="1:24" ht="24.95" customHeight="1">
      <c r="A46" s="283"/>
      <c r="B46" s="267"/>
      <c r="C46" s="286"/>
      <c r="D46" s="283"/>
      <c r="E46" s="267"/>
      <c r="F46" s="28" t="s">
        <v>164</v>
      </c>
      <c r="G46" s="28" t="s">
        <v>43</v>
      </c>
      <c r="H46" s="194">
        <v>10</v>
      </c>
      <c r="I46" s="11">
        <v>12</v>
      </c>
      <c r="J46" s="43">
        <v>1</v>
      </c>
      <c r="K46" s="90" t="s">
        <v>112</v>
      </c>
      <c r="L46" s="69">
        <v>0</v>
      </c>
      <c r="M46" s="70">
        <f t="shared" si="0"/>
        <v>0</v>
      </c>
      <c r="N46" s="70">
        <f t="shared" si="2"/>
        <v>0</v>
      </c>
      <c r="O46" s="138">
        <f t="shared" si="9"/>
        <v>0</v>
      </c>
      <c r="P46" s="69">
        <v>0</v>
      </c>
      <c r="Q46" s="70">
        <f t="shared" si="1"/>
        <v>0</v>
      </c>
      <c r="R46" s="70">
        <f t="shared" si="3"/>
        <v>0</v>
      </c>
      <c r="S46" s="138">
        <f t="shared" si="4"/>
        <v>0</v>
      </c>
      <c r="T46" s="98">
        <v>0</v>
      </c>
      <c r="U46" s="71">
        <f t="shared" si="5"/>
        <v>0</v>
      </c>
      <c r="V46" s="71">
        <f t="shared" si="6"/>
        <v>0</v>
      </c>
      <c r="W46" s="138">
        <f t="shared" si="7"/>
        <v>0</v>
      </c>
      <c r="X46" s="118">
        <f t="shared" si="8"/>
        <v>0</v>
      </c>
    </row>
    <row r="47" spans="1:24" ht="24.95" customHeight="1" thickBot="1">
      <c r="A47" s="281"/>
      <c r="B47" s="268"/>
      <c r="C47" s="287"/>
      <c r="D47" s="281"/>
      <c r="E47" s="268"/>
      <c r="F47" s="29" t="s">
        <v>165</v>
      </c>
      <c r="G47" s="29" t="s">
        <v>44</v>
      </c>
      <c r="H47" s="196">
        <v>6</v>
      </c>
      <c r="I47" s="12">
        <v>12</v>
      </c>
      <c r="J47" s="46">
        <v>1</v>
      </c>
      <c r="K47" s="124" t="s">
        <v>112</v>
      </c>
      <c r="L47" s="78">
        <v>0</v>
      </c>
      <c r="M47" s="79">
        <f t="shared" si="0"/>
        <v>0</v>
      </c>
      <c r="N47" s="79">
        <f t="shared" si="2"/>
        <v>0</v>
      </c>
      <c r="O47" s="141">
        <f t="shared" si="9"/>
        <v>0</v>
      </c>
      <c r="P47" s="78">
        <v>0</v>
      </c>
      <c r="Q47" s="79">
        <f t="shared" si="1"/>
        <v>0</v>
      </c>
      <c r="R47" s="79">
        <f t="shared" si="3"/>
        <v>0</v>
      </c>
      <c r="S47" s="141">
        <f t="shared" si="4"/>
        <v>0</v>
      </c>
      <c r="T47" s="103">
        <v>0</v>
      </c>
      <c r="U47" s="80">
        <f t="shared" si="5"/>
        <v>0</v>
      </c>
      <c r="V47" s="80">
        <f t="shared" si="6"/>
        <v>0</v>
      </c>
      <c r="W47" s="141">
        <f t="shared" si="7"/>
        <v>0</v>
      </c>
      <c r="X47" s="121">
        <f t="shared" si="8"/>
        <v>0</v>
      </c>
    </row>
    <row r="48" spans="1:24" ht="18.75" thickBot="1">
      <c r="D48" s="3"/>
      <c r="H48" s="201">
        <f>SUM(H17:H47)</f>
        <v>168</v>
      </c>
      <c r="I48" s="2"/>
      <c r="J48" s="2"/>
      <c r="K48" s="7"/>
      <c r="L48" s="8"/>
      <c r="M48" s="321"/>
      <c r="N48" s="321"/>
      <c r="O48" s="322">
        <f>SUM(O17:O47)</f>
        <v>0</v>
      </c>
      <c r="P48" s="8"/>
      <c r="Q48" s="8"/>
      <c r="R48" s="8"/>
      <c r="S48" s="315">
        <f>SUM(S17:S47)</f>
        <v>0</v>
      </c>
      <c r="T48" s="107"/>
      <c r="U48" s="107"/>
      <c r="V48" s="107"/>
      <c r="W48" s="319">
        <f>SUM(W17:W47)</f>
        <v>0</v>
      </c>
      <c r="X48" s="317">
        <f>SUM(X17:X47)</f>
        <v>0</v>
      </c>
    </row>
    <row r="49" spans="1:25" ht="18.75" thickBot="1">
      <c r="D49" s="3"/>
      <c r="H49" s="1"/>
      <c r="I49" s="2"/>
      <c r="J49" s="2"/>
      <c r="K49" s="7"/>
      <c r="L49" s="8"/>
      <c r="M49" s="321"/>
      <c r="N49" s="321"/>
      <c r="O49" s="323"/>
      <c r="P49" s="8"/>
      <c r="Q49" s="8"/>
      <c r="R49" s="8"/>
      <c r="S49" s="316"/>
      <c r="T49" s="108"/>
      <c r="U49" s="108"/>
      <c r="V49" s="108"/>
      <c r="W49" s="320"/>
      <c r="X49" s="318"/>
    </row>
    <row r="50" spans="1:25" ht="18.75" thickBot="1">
      <c r="B50" s="25"/>
      <c r="C50" s="25"/>
      <c r="D50" s="25"/>
      <c r="E50" s="25"/>
      <c r="F50" s="10"/>
      <c r="H50" s="1"/>
      <c r="I50" s="2"/>
      <c r="J50" s="2"/>
      <c r="K50" s="54" t="s">
        <v>113</v>
      </c>
      <c r="L50" s="54"/>
      <c r="M50" s="54"/>
      <c r="N50" s="109">
        <v>0.3</v>
      </c>
      <c r="O50" s="105">
        <f>O48*60%</f>
        <v>0</v>
      </c>
      <c r="S50" s="104">
        <f>S48*60%</f>
        <v>0</v>
      </c>
      <c r="T50" s="106"/>
      <c r="U50" s="106"/>
      <c r="V50" s="106"/>
      <c r="W50" s="104">
        <f>W48*60%</f>
        <v>0</v>
      </c>
      <c r="X50" s="123">
        <f>X48*60%</f>
        <v>0</v>
      </c>
    </row>
    <row r="51" spans="1:25" ht="18.75" thickBot="1">
      <c r="B51" s="25"/>
      <c r="C51" s="25"/>
      <c r="D51" s="25"/>
      <c r="E51" s="25"/>
      <c r="F51" s="10"/>
      <c r="H51" s="1"/>
      <c r="I51" s="2"/>
      <c r="J51" s="2"/>
      <c r="K51" s="54" t="s">
        <v>114</v>
      </c>
      <c r="L51" s="54"/>
      <c r="M51" s="54"/>
      <c r="N51" s="109">
        <v>0.7</v>
      </c>
      <c r="O51" s="105">
        <f>O48*40%</f>
        <v>0</v>
      </c>
      <c r="S51" s="104">
        <f>S48*40%</f>
        <v>0</v>
      </c>
      <c r="T51" s="106"/>
      <c r="U51" s="106"/>
      <c r="V51" s="106"/>
      <c r="W51" s="104">
        <f>W48*40%</f>
        <v>0</v>
      </c>
      <c r="X51" s="123">
        <f>X48*40%</f>
        <v>0</v>
      </c>
    </row>
    <row r="52" spans="1:25" ht="18">
      <c r="B52" s="25"/>
      <c r="C52" s="25"/>
      <c r="D52" s="25"/>
      <c r="E52" s="25"/>
      <c r="F52" s="10"/>
      <c r="H52" s="1"/>
      <c r="I52" s="2"/>
      <c r="J52" s="2"/>
      <c r="K52" s="54"/>
      <c r="L52" s="54"/>
      <c r="M52" s="54"/>
      <c r="N52" s="109"/>
      <c r="O52" s="97"/>
      <c r="S52" s="110"/>
      <c r="T52" s="106"/>
      <c r="U52" s="106"/>
      <c r="V52" s="106"/>
      <c r="W52" s="110"/>
      <c r="X52" s="97"/>
    </row>
    <row r="53" spans="1:25" ht="18">
      <c r="B53" s="25"/>
      <c r="C53" s="25"/>
      <c r="D53" s="25"/>
      <c r="E53" s="25"/>
      <c r="F53" s="10"/>
      <c r="H53" s="1"/>
      <c r="I53" s="2"/>
      <c r="J53" s="2"/>
      <c r="K53" s="54"/>
      <c r="L53" s="54"/>
      <c r="M53" s="54"/>
      <c r="N53" s="109"/>
      <c r="O53" s="97"/>
      <c r="S53" s="110"/>
      <c r="T53" s="106"/>
      <c r="U53" s="106"/>
      <c r="V53" s="106"/>
      <c r="W53" s="110"/>
      <c r="X53" s="97"/>
    </row>
    <row r="54" spans="1:25" ht="40.5">
      <c r="B54" s="288" t="s">
        <v>318</v>
      </c>
      <c r="C54" s="289"/>
      <c r="D54" s="289"/>
      <c r="E54" s="289"/>
      <c r="F54" s="290"/>
      <c r="G54" s="307" t="s">
        <v>319</v>
      </c>
      <c r="H54" s="308"/>
      <c r="I54" s="308"/>
      <c r="J54" s="309"/>
      <c r="K54" s="175" t="s">
        <v>329</v>
      </c>
      <c r="L54" s="176" t="s">
        <v>321</v>
      </c>
      <c r="M54" s="176" t="s">
        <v>322</v>
      </c>
      <c r="N54" s="310" t="s">
        <v>323</v>
      </c>
      <c r="O54" s="311"/>
      <c r="P54" s="175" t="s">
        <v>320</v>
      </c>
      <c r="Q54" s="176" t="s">
        <v>321</v>
      </c>
      <c r="R54" s="176" t="s">
        <v>322</v>
      </c>
      <c r="S54" s="310" t="s">
        <v>323</v>
      </c>
      <c r="T54" s="311"/>
      <c r="U54" s="175" t="s">
        <v>324</v>
      </c>
      <c r="V54" s="176" t="s">
        <v>117</v>
      </c>
      <c r="W54" s="176" t="s">
        <v>322</v>
      </c>
      <c r="X54" s="180" t="s">
        <v>325</v>
      </c>
      <c r="Y54" s="191" t="s">
        <v>326</v>
      </c>
    </row>
    <row r="55" spans="1:25" ht="15.75">
      <c r="B55" s="247" t="s">
        <v>336</v>
      </c>
      <c r="C55" s="248"/>
      <c r="D55" s="248"/>
      <c r="E55" s="248"/>
      <c r="F55" s="249"/>
      <c r="G55" s="174"/>
      <c r="H55" s="173">
        <v>2025</v>
      </c>
      <c r="I55" s="173">
        <v>2026</v>
      </c>
      <c r="J55" s="192">
        <v>2027</v>
      </c>
      <c r="K55" s="219">
        <v>0</v>
      </c>
      <c r="L55" s="253">
        <f>K55*H56</f>
        <v>0</v>
      </c>
      <c r="M55" s="253">
        <f>L55*23%</f>
        <v>0</v>
      </c>
      <c r="N55" s="256">
        <f>L55+M55</f>
        <v>0</v>
      </c>
      <c r="O55" s="257"/>
      <c r="P55" s="231">
        <v>0</v>
      </c>
      <c r="Q55" s="234">
        <f>P55*I56</f>
        <v>0</v>
      </c>
      <c r="R55" s="234">
        <f>Q55*23%</f>
        <v>0</v>
      </c>
      <c r="S55" s="237">
        <f>Q55+R55</f>
        <v>0</v>
      </c>
      <c r="T55" s="238"/>
      <c r="U55" s="219">
        <v>0</v>
      </c>
      <c r="V55" s="222">
        <f>U55*J56</f>
        <v>0</v>
      </c>
      <c r="W55" s="222">
        <f>V55*23%</f>
        <v>0</v>
      </c>
      <c r="X55" s="225">
        <f>V55+W55</f>
        <v>0</v>
      </c>
      <c r="Y55" s="228">
        <f>M55+R55+W55</f>
        <v>0</v>
      </c>
    </row>
    <row r="56" spans="1:25" ht="15" customHeight="1">
      <c r="A56" s="184"/>
      <c r="B56" s="247"/>
      <c r="C56" s="248"/>
      <c r="D56" s="248"/>
      <c r="E56" s="248"/>
      <c r="F56" s="249"/>
      <c r="G56" s="174"/>
      <c r="H56" s="243">
        <v>15</v>
      </c>
      <c r="I56" s="243">
        <v>15</v>
      </c>
      <c r="J56" s="245">
        <v>15</v>
      </c>
      <c r="K56" s="220"/>
      <c r="L56" s="254"/>
      <c r="M56" s="254"/>
      <c r="N56" s="258"/>
      <c r="O56" s="259"/>
      <c r="P56" s="232"/>
      <c r="Q56" s="235"/>
      <c r="R56" s="235"/>
      <c r="S56" s="239"/>
      <c r="T56" s="240"/>
      <c r="U56" s="220"/>
      <c r="V56" s="223"/>
      <c r="W56" s="223"/>
      <c r="X56" s="226"/>
      <c r="Y56" s="229"/>
    </row>
    <row r="57" spans="1:25" ht="15" customHeight="1">
      <c r="A57" s="184"/>
      <c r="B57" s="250"/>
      <c r="C57" s="251"/>
      <c r="D57" s="251"/>
      <c r="E57" s="251"/>
      <c r="F57" s="252"/>
      <c r="G57" s="174"/>
      <c r="H57" s="244"/>
      <c r="I57" s="244"/>
      <c r="J57" s="246"/>
      <c r="K57" s="221"/>
      <c r="L57" s="255"/>
      <c r="M57" s="255"/>
      <c r="N57" s="260"/>
      <c r="O57" s="261"/>
      <c r="P57" s="233"/>
      <c r="Q57" s="236"/>
      <c r="R57" s="236"/>
      <c r="S57" s="241"/>
      <c r="T57" s="242"/>
      <c r="U57" s="221"/>
      <c r="V57" s="224"/>
      <c r="W57" s="224"/>
      <c r="X57" s="227"/>
      <c r="Y57" s="230"/>
    </row>
    <row r="58" spans="1:25" ht="15" customHeight="1">
      <c r="A58" s="184"/>
      <c r="B58" s="186"/>
      <c r="C58" s="186"/>
      <c r="D58" s="186"/>
      <c r="E58" s="186"/>
      <c r="F58" s="187"/>
      <c r="G58" s="185"/>
      <c r="H58" s="185"/>
      <c r="I58" s="185"/>
      <c r="J58" s="185"/>
      <c r="K58" s="185"/>
      <c r="L58" s="188"/>
      <c r="M58" s="188"/>
      <c r="N58" s="188"/>
      <c r="O58" s="188"/>
      <c r="P58" s="178"/>
      <c r="Q58" s="178"/>
      <c r="R58" s="178"/>
      <c r="S58" s="182"/>
      <c r="T58" s="182"/>
      <c r="U58" s="182"/>
      <c r="V58" s="182"/>
      <c r="W58" s="182"/>
      <c r="X58" s="183"/>
    </row>
    <row r="59" spans="1:25" ht="15" customHeight="1">
      <c r="A59" s="184"/>
      <c r="B59" s="186"/>
      <c r="C59" s="186"/>
      <c r="D59" s="186"/>
      <c r="E59" s="186"/>
      <c r="F59" s="187"/>
      <c r="G59" s="185"/>
      <c r="H59" s="185"/>
      <c r="I59" s="185"/>
      <c r="J59" s="185"/>
      <c r="K59" s="185"/>
      <c r="L59" s="188"/>
      <c r="M59" s="188"/>
      <c r="N59" s="188"/>
      <c r="O59" s="188"/>
      <c r="P59" s="178"/>
      <c r="Q59" s="178"/>
      <c r="R59" s="178"/>
      <c r="S59" s="182"/>
      <c r="T59" s="182"/>
      <c r="U59" s="182"/>
      <c r="V59" s="182"/>
      <c r="W59" s="182"/>
      <c r="X59" s="183"/>
    </row>
    <row r="60" spans="1:25" ht="30" customHeight="1">
      <c r="A60" s="177"/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11"/>
      <c r="S60" s="111"/>
      <c r="T60" s="111"/>
      <c r="U60" s="111"/>
      <c r="V60" s="111"/>
      <c r="W60" s="179"/>
      <c r="X60" s="179"/>
    </row>
    <row r="61" spans="1:25" ht="30" customHeight="1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211" t="s">
        <v>110</v>
      </c>
      <c r="Q61" s="212"/>
      <c r="R61" s="215" t="s">
        <v>327</v>
      </c>
      <c r="S61" s="216"/>
      <c r="T61" s="215" t="s">
        <v>118</v>
      </c>
      <c r="U61" s="216"/>
      <c r="V61" s="217" t="s">
        <v>328</v>
      </c>
      <c r="W61" s="218"/>
      <c r="X61" s="111"/>
    </row>
    <row r="62" spans="1:25" ht="30" customHeight="1">
      <c r="A62" s="56"/>
      <c r="B62" s="57"/>
      <c r="C62" s="57"/>
      <c r="D62" s="57"/>
      <c r="E62" s="57"/>
      <c r="F62" s="10"/>
      <c r="G62" s="56"/>
      <c r="H62" s="58"/>
      <c r="I62" s="59"/>
      <c r="J62" s="59"/>
      <c r="K62" s="60"/>
      <c r="L62" s="60"/>
      <c r="M62" s="60"/>
      <c r="N62" s="61"/>
      <c r="O62" s="52"/>
      <c r="P62" s="213"/>
      <c r="Q62" s="214"/>
      <c r="R62" s="217">
        <f>V62/1.23</f>
        <v>0</v>
      </c>
      <c r="S62" s="218"/>
      <c r="T62" s="217">
        <f>R62*23%</f>
        <v>0</v>
      </c>
      <c r="U62" s="218"/>
      <c r="V62" s="217">
        <f>X48+Y55</f>
        <v>0</v>
      </c>
      <c r="W62" s="218"/>
      <c r="X62" s="64"/>
    </row>
    <row r="63" spans="1:25" ht="18.75">
      <c r="A63" s="56"/>
      <c r="B63" s="274"/>
      <c r="C63" s="274"/>
      <c r="D63" s="274"/>
      <c r="E63" s="274"/>
      <c r="F63" s="274"/>
      <c r="G63" s="56"/>
      <c r="H63" s="58"/>
      <c r="I63" s="59"/>
      <c r="J63" s="59"/>
      <c r="K63" s="60"/>
      <c r="L63" s="60"/>
      <c r="M63" s="60"/>
      <c r="N63" s="61"/>
      <c r="O63" s="52"/>
      <c r="P63" s="56"/>
      <c r="Q63" s="56"/>
      <c r="R63" s="62"/>
      <c r="S63" s="63"/>
      <c r="T63" s="63"/>
      <c r="U63" s="63"/>
      <c r="V63" s="63"/>
      <c r="W63" s="63"/>
      <c r="X63" s="64"/>
    </row>
    <row r="64" spans="1:25" ht="18">
      <c r="D64" s="3"/>
      <c r="H64" s="1"/>
      <c r="I64" s="2"/>
      <c r="J64" s="2"/>
      <c r="O64" s="52"/>
      <c r="S64" s="51"/>
      <c r="T64" s="51"/>
      <c r="U64" s="51"/>
      <c r="V64" s="51"/>
      <c r="W64" s="51"/>
      <c r="X64" s="52"/>
    </row>
    <row r="65" spans="2:13" ht="18">
      <c r="B65" s="25"/>
      <c r="C65" s="25"/>
      <c r="D65" s="25" t="s">
        <v>332</v>
      </c>
      <c r="E65" s="25"/>
      <c r="H65" s="1"/>
      <c r="I65" s="2"/>
      <c r="J65" s="2"/>
    </row>
    <row r="66" spans="2:13" ht="18">
      <c r="D66" s="3"/>
      <c r="H66" s="1"/>
      <c r="I66" s="2"/>
      <c r="J66" s="2"/>
    </row>
    <row r="67" spans="2:13" ht="18.75">
      <c r="D67" s="3"/>
      <c r="E67" s="53"/>
      <c r="F67" s="65"/>
      <c r="G67" s="53"/>
      <c r="H67" s="66"/>
      <c r="I67" s="2"/>
      <c r="J67" s="2"/>
      <c r="K67" s="26"/>
      <c r="L67" s="26"/>
      <c r="M67" s="26"/>
    </row>
    <row r="68" spans="2:13" ht="18">
      <c r="D68" s="3"/>
      <c r="E68" s="100"/>
      <c r="F68" s="100"/>
      <c r="G68" s="100"/>
      <c r="H68" s="68"/>
      <c r="I68" s="27"/>
      <c r="J68" s="27"/>
      <c r="K68" s="27"/>
      <c r="L68" s="27"/>
      <c r="M68" s="27"/>
    </row>
    <row r="69" spans="2:13" ht="18">
      <c r="D69" s="3"/>
      <c r="E69" s="100"/>
      <c r="F69" s="100"/>
      <c r="G69" s="100"/>
      <c r="H69" s="68"/>
      <c r="I69" s="27"/>
      <c r="J69" s="27"/>
      <c r="K69" s="27"/>
      <c r="L69" s="27"/>
      <c r="M69" s="27"/>
    </row>
    <row r="70" spans="2:13" ht="18">
      <c r="D70" s="3"/>
      <c r="E70" s="100"/>
      <c r="F70" s="100"/>
      <c r="G70" s="100"/>
      <c r="H70" s="68"/>
      <c r="I70" s="27"/>
      <c r="J70" s="27"/>
      <c r="K70" s="27"/>
      <c r="L70" s="27"/>
      <c r="M70" s="27"/>
    </row>
    <row r="71" spans="2:13" ht="18">
      <c r="D71" s="3"/>
      <c r="E71" s="100"/>
      <c r="F71" s="100"/>
      <c r="G71" s="100"/>
      <c r="H71" s="68"/>
      <c r="I71" s="27"/>
      <c r="J71" s="27"/>
      <c r="K71" s="27"/>
      <c r="L71" s="27"/>
      <c r="M71" s="27"/>
    </row>
    <row r="72" spans="2:13" ht="18">
      <c r="D72" s="3"/>
      <c r="H72" s="1"/>
      <c r="I72" s="2"/>
      <c r="J72" s="2"/>
    </row>
    <row r="73" spans="2:13" ht="18">
      <c r="D73" s="3"/>
      <c r="H73" s="1"/>
      <c r="I73" s="2"/>
      <c r="J73" s="2"/>
    </row>
  </sheetData>
  <mergeCells count="100">
    <mergeCell ref="A45:A47"/>
    <mergeCell ref="E45:E47"/>
    <mergeCell ref="G14:G15"/>
    <mergeCell ref="F14:F15"/>
    <mergeCell ref="D14:D15"/>
    <mergeCell ref="C14:C15"/>
    <mergeCell ref="A30:A33"/>
    <mergeCell ref="A34:A38"/>
    <mergeCell ref="E34:E38"/>
    <mergeCell ref="A21:A22"/>
    <mergeCell ref="E43:E44"/>
    <mergeCell ref="D27:D29"/>
    <mergeCell ref="B30:B33"/>
    <mergeCell ref="C30:C33"/>
    <mergeCell ref="D30:D33"/>
    <mergeCell ref="D23:D25"/>
    <mergeCell ref="N54:O54"/>
    <mergeCell ref="T14:W14"/>
    <mergeCell ref="X13:X15"/>
    <mergeCell ref="S48:S49"/>
    <mergeCell ref="X48:X49"/>
    <mergeCell ref="W48:W49"/>
    <mergeCell ref="P14:S14"/>
    <mergeCell ref="L13:O13"/>
    <mergeCell ref="M48:M49"/>
    <mergeCell ref="O48:O49"/>
    <mergeCell ref="N48:N49"/>
    <mergeCell ref="S54:T54"/>
    <mergeCell ref="G54:J54"/>
    <mergeCell ref="B43:B44"/>
    <mergeCell ref="C43:C44"/>
    <mergeCell ref="B34:B38"/>
    <mergeCell ref="E27:E29"/>
    <mergeCell ref="B27:B29"/>
    <mergeCell ref="C27:C29"/>
    <mergeCell ref="C34:C38"/>
    <mergeCell ref="D34:D38"/>
    <mergeCell ref="B1:E1"/>
    <mergeCell ref="B3:E3"/>
    <mergeCell ref="F6:Q6"/>
    <mergeCell ref="B11:I11"/>
    <mergeCell ref="Q1:R1"/>
    <mergeCell ref="B9:Q9"/>
    <mergeCell ref="A5:X5"/>
    <mergeCell ref="B10:X10"/>
    <mergeCell ref="B63:F63"/>
    <mergeCell ref="A13:A15"/>
    <mergeCell ref="B13:D13"/>
    <mergeCell ref="A43:A44"/>
    <mergeCell ref="D45:D47"/>
    <mergeCell ref="A23:A25"/>
    <mergeCell ref="A27:A29"/>
    <mergeCell ref="D43:D44"/>
    <mergeCell ref="B45:B47"/>
    <mergeCell ref="C45:C47"/>
    <mergeCell ref="B54:F54"/>
    <mergeCell ref="F13:H13"/>
    <mergeCell ref="E13:E15"/>
    <mergeCell ref="E30:E33"/>
    <mergeCell ref="E21:E22"/>
    <mergeCell ref="B14:B15"/>
    <mergeCell ref="B12:I12"/>
    <mergeCell ref="L12:X12"/>
    <mergeCell ref="E23:E25"/>
    <mergeCell ref="D21:D22"/>
    <mergeCell ref="P13:S13"/>
    <mergeCell ref="T13:W13"/>
    <mergeCell ref="H14:H15"/>
    <mergeCell ref="L14:O14"/>
    <mergeCell ref="K13:K15"/>
    <mergeCell ref="I13:I15"/>
    <mergeCell ref="J13:J15"/>
    <mergeCell ref="C21:C22"/>
    <mergeCell ref="B21:B22"/>
    <mergeCell ref="B23:B25"/>
    <mergeCell ref="C23:C25"/>
    <mergeCell ref="B55:F57"/>
    <mergeCell ref="K55:K57"/>
    <mergeCell ref="L55:L57"/>
    <mergeCell ref="M55:M57"/>
    <mergeCell ref="N55:O57"/>
    <mergeCell ref="P55:P57"/>
    <mergeCell ref="Q55:Q57"/>
    <mergeCell ref="R55:R57"/>
    <mergeCell ref="S55:T57"/>
    <mergeCell ref="H56:H57"/>
    <mergeCell ref="I56:I57"/>
    <mergeCell ref="J56:J57"/>
    <mergeCell ref="U55:U57"/>
    <mergeCell ref="V55:V57"/>
    <mergeCell ref="W55:W57"/>
    <mergeCell ref="X55:X57"/>
    <mergeCell ref="Y55:Y57"/>
    <mergeCell ref="P61:Q62"/>
    <mergeCell ref="R61:S61"/>
    <mergeCell ref="T61:U61"/>
    <mergeCell ref="V61:W61"/>
    <mergeCell ref="R62:S62"/>
    <mergeCell ref="T62:U62"/>
    <mergeCell ref="V62:W62"/>
  </mergeCells>
  <pageMargins left="0.7" right="0.7" top="0.75" bottom="0.75" header="0.3" footer="0.3"/>
  <pageSetup paperSize="8" scale="96" fitToHeight="0" orientation="landscape" r:id="rId1"/>
  <rowBreaks count="1" manualBreakCount="1">
    <brk id="33" max="16383" man="1"/>
  </rowBreaks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Z100"/>
  <sheetViews>
    <sheetView topLeftCell="A73" zoomScaleNormal="100" workbookViewId="0">
      <selection activeCell="B82" sqref="B82:E84"/>
    </sheetView>
  </sheetViews>
  <sheetFormatPr defaultRowHeight="15"/>
  <cols>
    <col min="1" max="1" width="3.7109375" customWidth="1"/>
    <col min="2" max="2" width="13.5703125" customWidth="1"/>
    <col min="3" max="3" width="8.7109375" customWidth="1"/>
    <col min="4" max="4" width="7.5703125" customWidth="1"/>
    <col min="5" max="5" width="8.7109375" customWidth="1"/>
    <col min="6" max="6" width="15.7109375" style="9" customWidth="1"/>
    <col min="7" max="7" width="10.7109375" customWidth="1"/>
    <col min="8" max="10" width="6.7109375" customWidth="1"/>
    <col min="11" max="11" width="9.28515625" customWidth="1"/>
    <col min="12" max="14" width="6.7109375" customWidth="1"/>
    <col min="15" max="15" width="8.7109375" customWidth="1"/>
    <col min="16" max="18" width="6.7109375" customWidth="1"/>
    <col min="19" max="19" width="8.7109375" customWidth="1"/>
    <col min="20" max="22" width="6.7109375" customWidth="1"/>
    <col min="23" max="23" width="8.7109375" customWidth="1"/>
    <col min="24" max="24" width="15.7109375" customWidth="1"/>
    <col min="25" max="30" width="9.140625" customWidth="1"/>
  </cols>
  <sheetData>
    <row r="1" spans="1:25" ht="18.75">
      <c r="B1" s="292" t="s">
        <v>0</v>
      </c>
      <c r="C1" s="292"/>
      <c r="D1" s="292"/>
      <c r="E1" s="292"/>
      <c r="F1" s="67"/>
      <c r="H1" s="1"/>
      <c r="I1" s="2"/>
      <c r="J1" s="2"/>
      <c r="O1" s="89"/>
      <c r="Q1" s="296"/>
      <c r="R1" s="296"/>
      <c r="W1" s="210" t="s">
        <v>331</v>
      </c>
      <c r="Y1" s="116"/>
    </row>
    <row r="2" spans="1:25" ht="18">
      <c r="D2" s="3"/>
      <c r="E2" s="4"/>
      <c r="H2" s="1"/>
      <c r="I2" s="2"/>
      <c r="J2" s="2"/>
    </row>
    <row r="3" spans="1:25" ht="18">
      <c r="B3" s="293" t="s">
        <v>115</v>
      </c>
      <c r="C3" s="293"/>
      <c r="D3" s="293"/>
      <c r="E3" s="293"/>
      <c r="F3" s="25"/>
      <c r="H3" s="1"/>
      <c r="I3" s="2"/>
      <c r="J3" s="2"/>
    </row>
    <row r="4" spans="1:25" ht="18">
      <c r="D4" s="3"/>
      <c r="H4" s="1"/>
      <c r="I4" s="2"/>
      <c r="J4" s="2"/>
    </row>
    <row r="5" spans="1:25" ht="18">
      <c r="A5" s="298" t="s">
        <v>330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</row>
    <row r="6" spans="1:25" ht="20.25">
      <c r="A6" s="5"/>
      <c r="B6" s="5"/>
      <c r="C6" s="5"/>
      <c r="D6" s="5"/>
      <c r="E6" s="5"/>
      <c r="F6" s="294" t="s">
        <v>275</v>
      </c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5"/>
      <c r="S6" s="5"/>
      <c r="T6" s="5"/>
      <c r="U6" s="5"/>
      <c r="V6" s="5"/>
      <c r="W6" s="5"/>
      <c r="X6" s="5"/>
    </row>
    <row r="7" spans="1:25">
      <c r="A7" s="6" t="s">
        <v>1</v>
      </c>
      <c r="B7" s="42" t="s">
        <v>133</v>
      </c>
      <c r="C7" s="42"/>
      <c r="D7" s="42"/>
      <c r="E7" s="42"/>
      <c r="F7" s="42"/>
      <c r="G7" s="42"/>
      <c r="H7" s="42"/>
      <c r="I7" s="42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>
      <c r="A8" s="6" t="s">
        <v>2</v>
      </c>
      <c r="B8" s="42" t="s">
        <v>277</v>
      </c>
      <c r="C8" s="42"/>
      <c r="D8" s="42"/>
      <c r="E8" s="42"/>
      <c r="F8" s="42"/>
      <c r="G8" s="42"/>
      <c r="H8" s="42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>
      <c r="A9" s="6" t="s">
        <v>3</v>
      </c>
      <c r="B9" s="297" t="s">
        <v>135</v>
      </c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6"/>
      <c r="S9" s="6"/>
      <c r="T9" s="6"/>
      <c r="U9" s="6"/>
      <c r="V9" s="6"/>
      <c r="W9" s="6"/>
      <c r="X9" s="6"/>
    </row>
    <row r="10" spans="1:25">
      <c r="A10" s="6" t="s">
        <v>4</v>
      </c>
      <c r="B10" s="297" t="s">
        <v>279</v>
      </c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</row>
    <row r="11" spans="1:25" ht="15.75" thickBot="1">
      <c r="A11" s="6" t="s">
        <v>5</v>
      </c>
      <c r="B11" s="295" t="s">
        <v>6</v>
      </c>
      <c r="C11" s="295"/>
      <c r="D11" s="295"/>
      <c r="E11" s="295"/>
      <c r="F11" s="295"/>
      <c r="G11" s="295"/>
      <c r="H11" s="295"/>
      <c r="I11" s="295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5">
      <c r="A12" s="6"/>
      <c r="B12" s="262"/>
      <c r="C12" s="262"/>
      <c r="D12" s="262"/>
      <c r="E12" s="262"/>
      <c r="F12" s="262"/>
      <c r="G12" s="262"/>
      <c r="H12" s="262"/>
      <c r="I12" s="262"/>
      <c r="J12" s="6"/>
      <c r="K12" s="6"/>
      <c r="L12" s="263" t="s">
        <v>7</v>
      </c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5"/>
    </row>
    <row r="13" spans="1:25" ht="15" customHeight="1">
      <c r="A13" s="275" t="s">
        <v>8</v>
      </c>
      <c r="B13" s="278" t="s">
        <v>9</v>
      </c>
      <c r="C13" s="279"/>
      <c r="D13" s="280"/>
      <c r="E13" s="275" t="s">
        <v>10</v>
      </c>
      <c r="F13" s="278" t="s">
        <v>11</v>
      </c>
      <c r="G13" s="279"/>
      <c r="H13" s="279"/>
      <c r="I13" s="275" t="s">
        <v>134</v>
      </c>
      <c r="J13" s="275" t="s">
        <v>128</v>
      </c>
      <c r="K13" s="302" t="s">
        <v>127</v>
      </c>
      <c r="L13" s="271" t="s">
        <v>116</v>
      </c>
      <c r="M13" s="272"/>
      <c r="N13" s="272"/>
      <c r="O13" s="272"/>
      <c r="P13" s="271" t="s">
        <v>116</v>
      </c>
      <c r="Q13" s="272"/>
      <c r="R13" s="272"/>
      <c r="S13" s="273"/>
      <c r="T13" s="271" t="s">
        <v>116</v>
      </c>
      <c r="U13" s="272"/>
      <c r="V13" s="272"/>
      <c r="W13" s="273"/>
      <c r="X13" s="312" t="s">
        <v>257</v>
      </c>
    </row>
    <row r="14" spans="1:25" ht="15" customHeight="1">
      <c r="A14" s="276"/>
      <c r="B14" s="275" t="s">
        <v>12</v>
      </c>
      <c r="C14" s="275" t="s">
        <v>13</v>
      </c>
      <c r="D14" s="275" t="s">
        <v>14</v>
      </c>
      <c r="E14" s="276"/>
      <c r="F14" s="275" t="s">
        <v>15</v>
      </c>
      <c r="G14" s="275" t="s">
        <v>16</v>
      </c>
      <c r="H14" s="275" t="s">
        <v>126</v>
      </c>
      <c r="I14" s="276"/>
      <c r="J14" s="276"/>
      <c r="K14" s="303"/>
      <c r="L14" s="299">
        <v>2025</v>
      </c>
      <c r="M14" s="300"/>
      <c r="N14" s="300"/>
      <c r="O14" s="301"/>
      <c r="P14" s="299">
        <v>2026</v>
      </c>
      <c r="Q14" s="300"/>
      <c r="R14" s="300"/>
      <c r="S14" s="301"/>
      <c r="T14" s="299">
        <v>2027</v>
      </c>
      <c r="U14" s="300"/>
      <c r="V14" s="300"/>
      <c r="W14" s="301"/>
      <c r="X14" s="313"/>
    </row>
    <row r="15" spans="1:25" ht="35.1" customHeight="1">
      <c r="A15" s="277"/>
      <c r="B15" s="277"/>
      <c r="C15" s="277"/>
      <c r="D15" s="277"/>
      <c r="E15" s="277"/>
      <c r="F15" s="277"/>
      <c r="G15" s="277"/>
      <c r="H15" s="277"/>
      <c r="I15" s="277"/>
      <c r="J15" s="277"/>
      <c r="K15" s="304"/>
      <c r="L15" s="84" t="s">
        <v>119</v>
      </c>
      <c r="M15" s="85" t="s">
        <v>120</v>
      </c>
      <c r="N15" s="85" t="s">
        <v>121</v>
      </c>
      <c r="O15" s="136" t="s">
        <v>124</v>
      </c>
      <c r="P15" s="84" t="s">
        <v>122</v>
      </c>
      <c r="Q15" s="85" t="s">
        <v>117</v>
      </c>
      <c r="R15" s="85" t="s">
        <v>123</v>
      </c>
      <c r="S15" s="136" t="s">
        <v>125</v>
      </c>
      <c r="T15" s="84" t="s">
        <v>122</v>
      </c>
      <c r="U15" s="85" t="s">
        <v>117</v>
      </c>
      <c r="V15" s="85" t="s">
        <v>123</v>
      </c>
      <c r="W15" s="142" t="s">
        <v>125</v>
      </c>
      <c r="X15" s="314"/>
    </row>
    <row r="16" spans="1:25" s="24" customFormat="1" ht="12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2">
        <v>11</v>
      </c>
      <c r="L16" s="23">
        <v>12</v>
      </c>
      <c r="M16" s="21">
        <v>13</v>
      </c>
      <c r="N16" s="21">
        <v>14</v>
      </c>
      <c r="O16" s="137">
        <v>15</v>
      </c>
      <c r="P16" s="23">
        <v>16</v>
      </c>
      <c r="Q16" s="21">
        <v>17</v>
      </c>
      <c r="R16" s="21">
        <v>18</v>
      </c>
      <c r="S16" s="137">
        <v>19</v>
      </c>
      <c r="T16" s="96">
        <v>20</v>
      </c>
      <c r="U16" s="22">
        <v>21</v>
      </c>
      <c r="V16" s="22">
        <v>22</v>
      </c>
      <c r="W16" s="137">
        <v>23</v>
      </c>
      <c r="X16" s="117">
        <v>24</v>
      </c>
    </row>
    <row r="17" spans="1:24" ht="24.95" customHeight="1">
      <c r="A17" s="269" t="s">
        <v>1</v>
      </c>
      <c r="B17" s="266" t="s">
        <v>138</v>
      </c>
      <c r="C17" s="305" t="s">
        <v>59</v>
      </c>
      <c r="D17" s="269">
        <v>3</v>
      </c>
      <c r="E17" s="266" t="s">
        <v>221</v>
      </c>
      <c r="F17" s="28" t="s">
        <v>180</v>
      </c>
      <c r="G17" s="30" t="s">
        <v>60</v>
      </c>
      <c r="H17" s="194">
        <v>4</v>
      </c>
      <c r="I17" s="11">
        <v>12</v>
      </c>
      <c r="J17" s="43">
        <v>1</v>
      </c>
      <c r="K17" s="90" t="s">
        <v>112</v>
      </c>
      <c r="L17" s="69">
        <v>0</v>
      </c>
      <c r="M17" s="70">
        <f t="shared" ref="M17:M30" si="0">L17*H17</f>
        <v>0</v>
      </c>
      <c r="N17" s="70">
        <f t="shared" ref="N17:N31" si="1">M17*23%</f>
        <v>0</v>
      </c>
      <c r="O17" s="138">
        <f t="shared" ref="O17:O33" si="2">M17+N17</f>
        <v>0</v>
      </c>
      <c r="P17" s="69">
        <v>0</v>
      </c>
      <c r="Q17" s="70">
        <f t="shared" ref="Q17:Q30" si="3">P17*H17</f>
        <v>0</v>
      </c>
      <c r="R17" s="70">
        <f t="shared" ref="R17:R31" si="4">Q17*23%</f>
        <v>0</v>
      </c>
      <c r="S17" s="138">
        <f t="shared" ref="S17:S31" si="5">Q17+R17</f>
        <v>0</v>
      </c>
      <c r="T17" s="98">
        <v>0</v>
      </c>
      <c r="U17" s="71">
        <f t="shared" ref="U17:U31" si="6">T17*H17</f>
        <v>0</v>
      </c>
      <c r="V17" s="71">
        <f t="shared" ref="V17:V31" si="7">U17*23%</f>
        <v>0</v>
      </c>
      <c r="W17" s="138">
        <f t="shared" ref="W17:W31" si="8">U17+V17</f>
        <v>0</v>
      </c>
      <c r="X17" s="118">
        <f t="shared" ref="X17:X31" si="9">O17+S17+W17</f>
        <v>0</v>
      </c>
    </row>
    <row r="18" spans="1:24" ht="24.95" customHeight="1">
      <c r="A18" s="283"/>
      <c r="B18" s="267"/>
      <c r="C18" s="286"/>
      <c r="D18" s="283"/>
      <c r="E18" s="267"/>
      <c r="F18" s="28" t="s">
        <v>181</v>
      </c>
      <c r="G18" s="30" t="s">
        <v>61</v>
      </c>
      <c r="H18" s="194">
        <v>10</v>
      </c>
      <c r="I18" s="11">
        <v>12</v>
      </c>
      <c r="J18" s="43">
        <v>1</v>
      </c>
      <c r="K18" s="90" t="s">
        <v>112</v>
      </c>
      <c r="L18" s="69">
        <v>0</v>
      </c>
      <c r="M18" s="70">
        <f t="shared" si="0"/>
        <v>0</v>
      </c>
      <c r="N18" s="70">
        <f t="shared" si="1"/>
        <v>0</v>
      </c>
      <c r="O18" s="138">
        <f t="shared" si="2"/>
        <v>0</v>
      </c>
      <c r="P18" s="69">
        <v>0</v>
      </c>
      <c r="Q18" s="70">
        <f t="shared" si="3"/>
        <v>0</v>
      </c>
      <c r="R18" s="70">
        <f t="shared" si="4"/>
        <v>0</v>
      </c>
      <c r="S18" s="138">
        <f t="shared" si="5"/>
        <v>0</v>
      </c>
      <c r="T18" s="98">
        <v>0</v>
      </c>
      <c r="U18" s="71">
        <f t="shared" si="6"/>
        <v>0</v>
      </c>
      <c r="V18" s="71">
        <f t="shared" si="7"/>
        <v>0</v>
      </c>
      <c r="W18" s="138">
        <f t="shared" si="8"/>
        <v>0</v>
      </c>
      <c r="X18" s="118">
        <f t="shared" si="9"/>
        <v>0</v>
      </c>
    </row>
    <row r="19" spans="1:24" ht="24.95" customHeight="1">
      <c r="A19" s="270"/>
      <c r="B19" s="291"/>
      <c r="C19" s="306"/>
      <c r="D19" s="270"/>
      <c r="E19" s="291"/>
      <c r="F19" s="28" t="s">
        <v>182</v>
      </c>
      <c r="G19" s="28" t="s">
        <v>62</v>
      </c>
      <c r="H19" s="194">
        <v>45</v>
      </c>
      <c r="I19" s="11">
        <v>12</v>
      </c>
      <c r="J19" s="43">
        <v>1</v>
      </c>
      <c r="K19" s="90" t="s">
        <v>112</v>
      </c>
      <c r="L19" s="69">
        <v>0</v>
      </c>
      <c r="M19" s="70">
        <f t="shared" si="0"/>
        <v>0</v>
      </c>
      <c r="N19" s="70">
        <f t="shared" si="1"/>
        <v>0</v>
      </c>
      <c r="O19" s="138">
        <f t="shared" si="2"/>
        <v>0</v>
      </c>
      <c r="P19" s="69">
        <v>0</v>
      </c>
      <c r="Q19" s="70">
        <f t="shared" si="3"/>
        <v>0</v>
      </c>
      <c r="R19" s="70">
        <f t="shared" si="4"/>
        <v>0</v>
      </c>
      <c r="S19" s="138">
        <f t="shared" si="5"/>
        <v>0</v>
      </c>
      <c r="T19" s="98">
        <v>0</v>
      </c>
      <c r="U19" s="71">
        <f t="shared" si="6"/>
        <v>0</v>
      </c>
      <c r="V19" s="71">
        <f t="shared" si="7"/>
        <v>0</v>
      </c>
      <c r="W19" s="138">
        <f t="shared" si="8"/>
        <v>0</v>
      </c>
      <c r="X19" s="118">
        <f t="shared" si="9"/>
        <v>0</v>
      </c>
    </row>
    <row r="20" spans="1:24" ht="24.95" customHeight="1">
      <c r="A20" s="269" t="s">
        <v>2</v>
      </c>
      <c r="B20" s="266" t="s">
        <v>138</v>
      </c>
      <c r="C20" s="305" t="s">
        <v>59</v>
      </c>
      <c r="D20" s="269">
        <v>4</v>
      </c>
      <c r="E20" s="267" t="s">
        <v>129</v>
      </c>
      <c r="F20" s="28" t="s">
        <v>183</v>
      </c>
      <c r="G20" s="28" t="s">
        <v>63</v>
      </c>
      <c r="H20" s="194">
        <v>10</v>
      </c>
      <c r="I20" s="11">
        <v>12</v>
      </c>
      <c r="J20" s="43">
        <v>1</v>
      </c>
      <c r="K20" s="90" t="s">
        <v>112</v>
      </c>
      <c r="L20" s="69">
        <v>0</v>
      </c>
      <c r="M20" s="70">
        <f t="shared" si="0"/>
        <v>0</v>
      </c>
      <c r="N20" s="70">
        <f t="shared" si="1"/>
        <v>0</v>
      </c>
      <c r="O20" s="138">
        <f t="shared" si="2"/>
        <v>0</v>
      </c>
      <c r="P20" s="69">
        <v>0</v>
      </c>
      <c r="Q20" s="70">
        <f t="shared" si="3"/>
        <v>0</v>
      </c>
      <c r="R20" s="70">
        <f t="shared" si="4"/>
        <v>0</v>
      </c>
      <c r="S20" s="138">
        <f t="shared" si="5"/>
        <v>0</v>
      </c>
      <c r="T20" s="98">
        <v>0</v>
      </c>
      <c r="U20" s="71">
        <f t="shared" si="6"/>
        <v>0</v>
      </c>
      <c r="V20" s="71">
        <f t="shared" si="7"/>
        <v>0</v>
      </c>
      <c r="W20" s="138">
        <f t="shared" si="8"/>
        <v>0</v>
      </c>
      <c r="X20" s="118">
        <f t="shared" si="9"/>
        <v>0</v>
      </c>
    </row>
    <row r="21" spans="1:24" ht="24.95" customHeight="1">
      <c r="A21" s="283"/>
      <c r="B21" s="267"/>
      <c r="C21" s="286"/>
      <c r="D21" s="283"/>
      <c r="E21" s="267"/>
      <c r="F21" s="28" t="s">
        <v>184</v>
      </c>
      <c r="G21" s="30" t="s">
        <v>64</v>
      </c>
      <c r="H21" s="194">
        <v>3</v>
      </c>
      <c r="I21" s="11">
        <v>12</v>
      </c>
      <c r="J21" s="43">
        <v>1</v>
      </c>
      <c r="K21" s="90" t="s">
        <v>112</v>
      </c>
      <c r="L21" s="69">
        <v>0</v>
      </c>
      <c r="M21" s="70">
        <f t="shared" si="0"/>
        <v>0</v>
      </c>
      <c r="N21" s="70">
        <f t="shared" si="1"/>
        <v>0</v>
      </c>
      <c r="O21" s="138">
        <f t="shared" si="2"/>
        <v>0</v>
      </c>
      <c r="P21" s="69">
        <v>0</v>
      </c>
      <c r="Q21" s="70">
        <f t="shared" si="3"/>
        <v>0</v>
      </c>
      <c r="R21" s="70">
        <f t="shared" si="4"/>
        <v>0</v>
      </c>
      <c r="S21" s="138">
        <f t="shared" si="5"/>
        <v>0</v>
      </c>
      <c r="T21" s="98">
        <v>0</v>
      </c>
      <c r="U21" s="71">
        <f t="shared" si="6"/>
        <v>0</v>
      </c>
      <c r="V21" s="71">
        <f t="shared" si="7"/>
        <v>0</v>
      </c>
      <c r="W21" s="138">
        <f t="shared" si="8"/>
        <v>0</v>
      </c>
      <c r="X21" s="118">
        <f t="shared" si="9"/>
        <v>0</v>
      </c>
    </row>
    <row r="22" spans="1:24" ht="24.95" customHeight="1">
      <c r="A22" s="270"/>
      <c r="B22" s="291"/>
      <c r="C22" s="306"/>
      <c r="D22" s="270"/>
      <c r="E22" s="291"/>
      <c r="F22" s="28" t="s">
        <v>185</v>
      </c>
      <c r="G22" s="30" t="s">
        <v>65</v>
      </c>
      <c r="H22" s="194">
        <v>2</v>
      </c>
      <c r="I22" s="11">
        <v>12</v>
      </c>
      <c r="J22" s="43">
        <v>1</v>
      </c>
      <c r="K22" s="90" t="s">
        <v>112</v>
      </c>
      <c r="L22" s="69">
        <v>0</v>
      </c>
      <c r="M22" s="70">
        <f t="shared" si="0"/>
        <v>0</v>
      </c>
      <c r="N22" s="70">
        <f t="shared" si="1"/>
        <v>0</v>
      </c>
      <c r="O22" s="138">
        <f t="shared" si="2"/>
        <v>0</v>
      </c>
      <c r="P22" s="69">
        <v>0</v>
      </c>
      <c r="Q22" s="70">
        <f t="shared" si="3"/>
        <v>0</v>
      </c>
      <c r="R22" s="70">
        <f t="shared" si="4"/>
        <v>0</v>
      </c>
      <c r="S22" s="138">
        <f t="shared" si="5"/>
        <v>0</v>
      </c>
      <c r="T22" s="98">
        <v>0</v>
      </c>
      <c r="U22" s="71">
        <f t="shared" si="6"/>
        <v>0</v>
      </c>
      <c r="V22" s="71">
        <f t="shared" si="7"/>
        <v>0</v>
      </c>
      <c r="W22" s="138">
        <f t="shared" si="8"/>
        <v>0</v>
      </c>
      <c r="X22" s="118">
        <f t="shared" si="9"/>
        <v>0</v>
      </c>
    </row>
    <row r="23" spans="1:24" ht="24.95" customHeight="1">
      <c r="A23" s="328" t="s">
        <v>3</v>
      </c>
      <c r="B23" s="266" t="s">
        <v>138</v>
      </c>
      <c r="C23" s="305" t="s">
        <v>59</v>
      </c>
      <c r="D23" s="269">
        <v>5</v>
      </c>
      <c r="E23" s="266" t="s">
        <v>238</v>
      </c>
      <c r="F23" s="28" t="s">
        <v>186</v>
      </c>
      <c r="G23" s="30" t="s">
        <v>60</v>
      </c>
      <c r="H23" s="194">
        <v>10</v>
      </c>
      <c r="I23" s="11">
        <v>12</v>
      </c>
      <c r="J23" s="43">
        <v>1</v>
      </c>
      <c r="K23" s="90" t="s">
        <v>112</v>
      </c>
      <c r="L23" s="69">
        <v>0</v>
      </c>
      <c r="M23" s="70">
        <f t="shared" si="0"/>
        <v>0</v>
      </c>
      <c r="N23" s="70">
        <f t="shared" si="1"/>
        <v>0</v>
      </c>
      <c r="O23" s="138">
        <f t="shared" si="2"/>
        <v>0</v>
      </c>
      <c r="P23" s="69">
        <v>0</v>
      </c>
      <c r="Q23" s="70">
        <f t="shared" si="3"/>
        <v>0</v>
      </c>
      <c r="R23" s="70">
        <f t="shared" si="4"/>
        <v>0</v>
      </c>
      <c r="S23" s="138">
        <f t="shared" si="5"/>
        <v>0</v>
      </c>
      <c r="T23" s="98">
        <v>0</v>
      </c>
      <c r="U23" s="71">
        <f t="shared" si="6"/>
        <v>0</v>
      </c>
      <c r="V23" s="71">
        <f t="shared" si="7"/>
        <v>0</v>
      </c>
      <c r="W23" s="138">
        <f t="shared" si="8"/>
        <v>0</v>
      </c>
      <c r="X23" s="118">
        <f t="shared" si="9"/>
        <v>0</v>
      </c>
    </row>
    <row r="24" spans="1:24" ht="24.95" customHeight="1">
      <c r="A24" s="329"/>
      <c r="B24" s="267"/>
      <c r="C24" s="286"/>
      <c r="D24" s="283"/>
      <c r="E24" s="267"/>
      <c r="F24" s="28" t="s">
        <v>181</v>
      </c>
      <c r="G24" s="30" t="s">
        <v>61</v>
      </c>
      <c r="H24" s="194">
        <v>2</v>
      </c>
      <c r="I24" s="11">
        <v>12</v>
      </c>
      <c r="J24" s="43">
        <v>1</v>
      </c>
      <c r="K24" s="90" t="s">
        <v>112</v>
      </c>
      <c r="L24" s="69">
        <v>0</v>
      </c>
      <c r="M24" s="70">
        <f t="shared" si="0"/>
        <v>0</v>
      </c>
      <c r="N24" s="70">
        <f t="shared" si="1"/>
        <v>0</v>
      </c>
      <c r="O24" s="138">
        <f t="shared" si="2"/>
        <v>0</v>
      </c>
      <c r="P24" s="69">
        <v>0</v>
      </c>
      <c r="Q24" s="70">
        <f t="shared" si="3"/>
        <v>0</v>
      </c>
      <c r="R24" s="70">
        <f t="shared" si="4"/>
        <v>0</v>
      </c>
      <c r="S24" s="138">
        <f t="shared" si="5"/>
        <v>0</v>
      </c>
      <c r="T24" s="98">
        <v>0</v>
      </c>
      <c r="U24" s="71">
        <f t="shared" si="6"/>
        <v>0</v>
      </c>
      <c r="V24" s="71">
        <f t="shared" si="7"/>
        <v>0</v>
      </c>
      <c r="W24" s="138">
        <f t="shared" si="8"/>
        <v>0</v>
      </c>
      <c r="X24" s="118">
        <f t="shared" si="9"/>
        <v>0</v>
      </c>
    </row>
    <row r="25" spans="1:24" ht="24.95" customHeight="1">
      <c r="A25" s="330"/>
      <c r="B25" s="291"/>
      <c r="C25" s="306"/>
      <c r="D25" s="270"/>
      <c r="E25" s="291"/>
      <c r="F25" s="28" t="s">
        <v>187</v>
      </c>
      <c r="G25" s="28" t="s">
        <v>66</v>
      </c>
      <c r="H25" s="194">
        <v>19</v>
      </c>
      <c r="I25" s="11">
        <v>12</v>
      </c>
      <c r="J25" s="43">
        <v>1</v>
      </c>
      <c r="K25" s="90" t="s">
        <v>112</v>
      </c>
      <c r="L25" s="69">
        <v>0</v>
      </c>
      <c r="M25" s="70">
        <f t="shared" si="0"/>
        <v>0</v>
      </c>
      <c r="N25" s="70">
        <f t="shared" si="1"/>
        <v>0</v>
      </c>
      <c r="O25" s="138">
        <f t="shared" si="2"/>
        <v>0</v>
      </c>
      <c r="P25" s="69">
        <v>0</v>
      </c>
      <c r="Q25" s="70">
        <f t="shared" si="3"/>
        <v>0</v>
      </c>
      <c r="R25" s="70">
        <f t="shared" si="4"/>
        <v>0</v>
      </c>
      <c r="S25" s="138">
        <f t="shared" si="5"/>
        <v>0</v>
      </c>
      <c r="T25" s="98">
        <v>0</v>
      </c>
      <c r="U25" s="71">
        <f t="shared" si="6"/>
        <v>0</v>
      </c>
      <c r="V25" s="71">
        <f t="shared" si="7"/>
        <v>0</v>
      </c>
      <c r="W25" s="138">
        <f t="shared" si="8"/>
        <v>0</v>
      </c>
      <c r="X25" s="118">
        <f t="shared" si="9"/>
        <v>0</v>
      </c>
    </row>
    <row r="26" spans="1:24" ht="24.95" customHeight="1">
      <c r="A26" s="114" t="s">
        <v>4</v>
      </c>
      <c r="B26" s="112" t="s">
        <v>138</v>
      </c>
      <c r="C26" s="115" t="s">
        <v>59</v>
      </c>
      <c r="D26" s="43">
        <v>14</v>
      </c>
      <c r="E26" s="16" t="s">
        <v>222</v>
      </c>
      <c r="F26" s="28" t="s">
        <v>179</v>
      </c>
      <c r="G26" s="30" t="s">
        <v>67</v>
      </c>
      <c r="H26" s="194">
        <v>1</v>
      </c>
      <c r="I26" s="11">
        <v>12</v>
      </c>
      <c r="J26" s="43">
        <v>1</v>
      </c>
      <c r="K26" s="90" t="s">
        <v>112</v>
      </c>
      <c r="L26" s="69">
        <v>0</v>
      </c>
      <c r="M26" s="70">
        <f t="shared" si="0"/>
        <v>0</v>
      </c>
      <c r="N26" s="70">
        <f t="shared" si="1"/>
        <v>0</v>
      </c>
      <c r="O26" s="138">
        <f t="shared" si="2"/>
        <v>0</v>
      </c>
      <c r="P26" s="69">
        <v>0</v>
      </c>
      <c r="Q26" s="70">
        <f t="shared" si="3"/>
        <v>0</v>
      </c>
      <c r="R26" s="70">
        <f t="shared" si="4"/>
        <v>0</v>
      </c>
      <c r="S26" s="138">
        <f t="shared" si="5"/>
        <v>0</v>
      </c>
      <c r="T26" s="98">
        <v>0</v>
      </c>
      <c r="U26" s="71">
        <f t="shared" si="6"/>
        <v>0</v>
      </c>
      <c r="V26" s="71">
        <f t="shared" si="7"/>
        <v>0</v>
      </c>
      <c r="W26" s="138">
        <f t="shared" si="8"/>
        <v>0</v>
      </c>
      <c r="X26" s="118">
        <f t="shared" si="9"/>
        <v>0</v>
      </c>
    </row>
    <row r="27" spans="1:24" ht="24.95" customHeight="1">
      <c r="A27" s="269" t="s">
        <v>5</v>
      </c>
      <c r="B27" s="266" t="s">
        <v>138</v>
      </c>
      <c r="C27" s="305" t="s">
        <v>59</v>
      </c>
      <c r="D27" s="269">
        <v>16</v>
      </c>
      <c r="E27" s="266" t="s">
        <v>239</v>
      </c>
      <c r="F27" s="28" t="s">
        <v>188</v>
      </c>
      <c r="G27" s="28" t="s">
        <v>68</v>
      </c>
      <c r="H27" s="194">
        <v>40</v>
      </c>
      <c r="I27" s="11">
        <v>12</v>
      </c>
      <c r="J27" s="43">
        <v>1</v>
      </c>
      <c r="K27" s="90" t="s">
        <v>112</v>
      </c>
      <c r="L27" s="69">
        <v>0</v>
      </c>
      <c r="M27" s="70">
        <f t="shared" si="0"/>
        <v>0</v>
      </c>
      <c r="N27" s="70">
        <f t="shared" si="1"/>
        <v>0</v>
      </c>
      <c r="O27" s="138">
        <f t="shared" si="2"/>
        <v>0</v>
      </c>
      <c r="P27" s="69">
        <v>0</v>
      </c>
      <c r="Q27" s="70">
        <f t="shared" si="3"/>
        <v>0</v>
      </c>
      <c r="R27" s="70">
        <f t="shared" si="4"/>
        <v>0</v>
      </c>
      <c r="S27" s="138">
        <f t="shared" si="5"/>
        <v>0</v>
      </c>
      <c r="T27" s="98">
        <v>0</v>
      </c>
      <c r="U27" s="71">
        <f t="shared" si="6"/>
        <v>0</v>
      </c>
      <c r="V27" s="71">
        <f t="shared" si="7"/>
        <v>0</v>
      </c>
      <c r="W27" s="138">
        <f t="shared" si="8"/>
        <v>0</v>
      </c>
      <c r="X27" s="118">
        <f t="shared" si="9"/>
        <v>0</v>
      </c>
    </row>
    <row r="28" spans="1:24" ht="24.95" customHeight="1">
      <c r="A28" s="283"/>
      <c r="B28" s="267"/>
      <c r="C28" s="286"/>
      <c r="D28" s="283"/>
      <c r="E28" s="267"/>
      <c r="F28" s="28" t="s">
        <v>189</v>
      </c>
      <c r="G28" s="28" t="s">
        <v>69</v>
      </c>
      <c r="H28" s="194">
        <v>11</v>
      </c>
      <c r="I28" s="11">
        <v>12</v>
      </c>
      <c r="J28" s="43">
        <v>1</v>
      </c>
      <c r="K28" s="90" t="s">
        <v>112</v>
      </c>
      <c r="L28" s="69">
        <v>0</v>
      </c>
      <c r="M28" s="70">
        <f t="shared" si="0"/>
        <v>0</v>
      </c>
      <c r="N28" s="70">
        <f t="shared" si="1"/>
        <v>0</v>
      </c>
      <c r="O28" s="138">
        <f t="shared" si="2"/>
        <v>0</v>
      </c>
      <c r="P28" s="69">
        <v>0</v>
      </c>
      <c r="Q28" s="70">
        <f t="shared" si="3"/>
        <v>0</v>
      </c>
      <c r="R28" s="70">
        <f t="shared" si="4"/>
        <v>0</v>
      </c>
      <c r="S28" s="138">
        <f t="shared" si="5"/>
        <v>0</v>
      </c>
      <c r="T28" s="98">
        <v>0</v>
      </c>
      <c r="U28" s="71">
        <f t="shared" si="6"/>
        <v>0</v>
      </c>
      <c r="V28" s="71">
        <f t="shared" si="7"/>
        <v>0</v>
      </c>
      <c r="W28" s="138">
        <f t="shared" si="8"/>
        <v>0</v>
      </c>
      <c r="X28" s="118">
        <f t="shared" si="9"/>
        <v>0</v>
      </c>
    </row>
    <row r="29" spans="1:24" ht="24.95" customHeight="1">
      <c r="A29" s="270"/>
      <c r="B29" s="291"/>
      <c r="C29" s="306"/>
      <c r="D29" s="270"/>
      <c r="E29" s="291"/>
      <c r="F29" s="28" t="s">
        <v>190</v>
      </c>
      <c r="G29" s="28" t="s">
        <v>70</v>
      </c>
      <c r="H29" s="194">
        <v>2</v>
      </c>
      <c r="I29" s="11">
        <v>12</v>
      </c>
      <c r="J29" s="43">
        <v>1</v>
      </c>
      <c r="K29" s="90" t="s">
        <v>112</v>
      </c>
      <c r="L29" s="69">
        <v>0</v>
      </c>
      <c r="M29" s="70">
        <f t="shared" si="0"/>
        <v>0</v>
      </c>
      <c r="N29" s="70">
        <f t="shared" si="1"/>
        <v>0</v>
      </c>
      <c r="O29" s="138">
        <f t="shared" si="2"/>
        <v>0</v>
      </c>
      <c r="P29" s="69">
        <v>0</v>
      </c>
      <c r="Q29" s="70">
        <f t="shared" si="3"/>
        <v>0</v>
      </c>
      <c r="R29" s="70">
        <f t="shared" si="4"/>
        <v>0</v>
      </c>
      <c r="S29" s="138">
        <f t="shared" si="5"/>
        <v>0</v>
      </c>
      <c r="T29" s="98">
        <v>0</v>
      </c>
      <c r="U29" s="71">
        <f t="shared" si="6"/>
        <v>0</v>
      </c>
      <c r="V29" s="71">
        <f t="shared" si="7"/>
        <v>0</v>
      </c>
      <c r="W29" s="138">
        <f t="shared" si="8"/>
        <v>0</v>
      </c>
      <c r="X29" s="118">
        <f t="shared" si="9"/>
        <v>0</v>
      </c>
    </row>
    <row r="30" spans="1:24" ht="24.95" customHeight="1">
      <c r="A30" s="269" t="s">
        <v>258</v>
      </c>
      <c r="B30" s="266" t="s">
        <v>138</v>
      </c>
      <c r="C30" s="305" t="s">
        <v>59</v>
      </c>
      <c r="D30" s="269">
        <v>17</v>
      </c>
      <c r="E30" s="266" t="s">
        <v>251</v>
      </c>
      <c r="F30" s="28" t="s">
        <v>191</v>
      </c>
      <c r="G30" s="28" t="s">
        <v>71</v>
      </c>
      <c r="H30" s="194">
        <v>6</v>
      </c>
      <c r="I30" s="11">
        <v>12</v>
      </c>
      <c r="J30" s="43">
        <v>1</v>
      </c>
      <c r="K30" s="90" t="s">
        <v>112</v>
      </c>
      <c r="L30" s="69">
        <v>0</v>
      </c>
      <c r="M30" s="70">
        <f t="shared" si="0"/>
        <v>0</v>
      </c>
      <c r="N30" s="70">
        <f t="shared" si="1"/>
        <v>0</v>
      </c>
      <c r="O30" s="138">
        <f t="shared" si="2"/>
        <v>0</v>
      </c>
      <c r="P30" s="69">
        <v>0</v>
      </c>
      <c r="Q30" s="70">
        <f t="shared" si="3"/>
        <v>0</v>
      </c>
      <c r="R30" s="70">
        <f t="shared" si="4"/>
        <v>0</v>
      </c>
      <c r="S30" s="138">
        <f t="shared" si="5"/>
        <v>0</v>
      </c>
      <c r="T30" s="98">
        <v>0</v>
      </c>
      <c r="U30" s="71">
        <f t="shared" si="6"/>
        <v>0</v>
      </c>
      <c r="V30" s="71">
        <f t="shared" si="7"/>
        <v>0</v>
      </c>
      <c r="W30" s="138">
        <f t="shared" si="8"/>
        <v>0</v>
      </c>
      <c r="X30" s="118">
        <f t="shared" si="9"/>
        <v>0</v>
      </c>
    </row>
    <row r="31" spans="1:24" ht="24.95" customHeight="1">
      <c r="A31" s="283"/>
      <c r="B31" s="267"/>
      <c r="C31" s="286"/>
      <c r="D31" s="283"/>
      <c r="E31" s="267"/>
      <c r="F31" s="28" t="s">
        <v>192</v>
      </c>
      <c r="G31" s="28" t="s">
        <v>72</v>
      </c>
      <c r="H31" s="194">
        <v>3</v>
      </c>
      <c r="I31" s="11">
        <v>12</v>
      </c>
      <c r="J31" s="43">
        <v>1</v>
      </c>
      <c r="K31" s="90" t="s">
        <v>112</v>
      </c>
      <c r="L31" s="69">
        <v>0</v>
      </c>
      <c r="M31" s="70">
        <f t="shared" ref="M31:M72" si="10">L31*H31</f>
        <v>0</v>
      </c>
      <c r="N31" s="70">
        <f t="shared" si="1"/>
        <v>0</v>
      </c>
      <c r="O31" s="138">
        <f t="shared" si="2"/>
        <v>0</v>
      </c>
      <c r="P31" s="69">
        <v>0</v>
      </c>
      <c r="Q31" s="70">
        <f t="shared" ref="Q31:Q72" si="11">P31*H31</f>
        <v>0</v>
      </c>
      <c r="R31" s="70">
        <f t="shared" si="4"/>
        <v>0</v>
      </c>
      <c r="S31" s="138">
        <f t="shared" si="5"/>
        <v>0</v>
      </c>
      <c r="T31" s="98">
        <v>0</v>
      </c>
      <c r="U31" s="71">
        <f t="shared" si="6"/>
        <v>0</v>
      </c>
      <c r="V31" s="71">
        <f t="shared" si="7"/>
        <v>0</v>
      </c>
      <c r="W31" s="138">
        <f t="shared" si="8"/>
        <v>0</v>
      </c>
      <c r="X31" s="118">
        <f t="shared" si="9"/>
        <v>0</v>
      </c>
    </row>
    <row r="32" spans="1:24" ht="24.95" customHeight="1">
      <c r="A32" s="283"/>
      <c r="B32" s="267"/>
      <c r="C32" s="286"/>
      <c r="D32" s="283"/>
      <c r="E32" s="267"/>
      <c r="F32" s="28" t="s">
        <v>193</v>
      </c>
      <c r="G32" s="28" t="s">
        <v>73</v>
      </c>
      <c r="H32" s="194">
        <v>2</v>
      </c>
      <c r="I32" s="11">
        <v>12</v>
      </c>
      <c r="J32" s="43">
        <v>1</v>
      </c>
      <c r="K32" s="90" t="s">
        <v>112</v>
      </c>
      <c r="L32" s="69">
        <v>0</v>
      </c>
      <c r="M32" s="70">
        <f t="shared" si="10"/>
        <v>0</v>
      </c>
      <c r="N32" s="70">
        <f t="shared" ref="N32:N72" si="12">M32*23%</f>
        <v>0</v>
      </c>
      <c r="O32" s="138">
        <f t="shared" si="2"/>
        <v>0</v>
      </c>
      <c r="P32" s="69">
        <v>0</v>
      </c>
      <c r="Q32" s="70">
        <f t="shared" si="11"/>
        <v>0</v>
      </c>
      <c r="R32" s="70">
        <f t="shared" ref="R32:R72" si="13">Q32*23%</f>
        <v>0</v>
      </c>
      <c r="S32" s="138">
        <f t="shared" ref="S32:S72" si="14">Q32+R32</f>
        <v>0</v>
      </c>
      <c r="T32" s="98">
        <v>0</v>
      </c>
      <c r="U32" s="71">
        <f t="shared" ref="U32:U72" si="15">T32*H32</f>
        <v>0</v>
      </c>
      <c r="V32" s="71">
        <f t="shared" ref="V32:V72" si="16">U32*23%</f>
        <v>0</v>
      </c>
      <c r="W32" s="138">
        <f t="shared" ref="W32:W72" si="17">U32+V32</f>
        <v>0</v>
      </c>
      <c r="X32" s="118">
        <f t="shared" ref="X32:X72" si="18">O32+S32+W32</f>
        <v>0</v>
      </c>
    </row>
    <row r="33" spans="1:24" ht="24.95" customHeight="1">
      <c r="A33" s="270"/>
      <c r="B33" s="291"/>
      <c r="C33" s="306"/>
      <c r="D33" s="270"/>
      <c r="E33" s="291"/>
      <c r="F33" s="28" t="s">
        <v>194</v>
      </c>
      <c r="G33" s="30" t="s">
        <v>74</v>
      </c>
      <c r="H33" s="194">
        <v>4</v>
      </c>
      <c r="I33" s="11">
        <v>12</v>
      </c>
      <c r="J33" s="43">
        <v>1</v>
      </c>
      <c r="K33" s="90" t="s">
        <v>112</v>
      </c>
      <c r="L33" s="69">
        <v>0</v>
      </c>
      <c r="M33" s="70">
        <f t="shared" si="10"/>
        <v>0</v>
      </c>
      <c r="N33" s="70">
        <f t="shared" si="12"/>
        <v>0</v>
      </c>
      <c r="O33" s="138">
        <f t="shared" si="2"/>
        <v>0</v>
      </c>
      <c r="P33" s="69">
        <v>0</v>
      </c>
      <c r="Q33" s="70">
        <f t="shared" si="11"/>
        <v>0</v>
      </c>
      <c r="R33" s="70">
        <f t="shared" si="13"/>
        <v>0</v>
      </c>
      <c r="S33" s="138">
        <f t="shared" si="14"/>
        <v>0</v>
      </c>
      <c r="T33" s="98">
        <v>0</v>
      </c>
      <c r="U33" s="71">
        <f t="shared" si="15"/>
        <v>0</v>
      </c>
      <c r="V33" s="71">
        <f t="shared" si="16"/>
        <v>0</v>
      </c>
      <c r="W33" s="138">
        <f t="shared" si="17"/>
        <v>0</v>
      </c>
      <c r="X33" s="118">
        <f t="shared" si="18"/>
        <v>0</v>
      </c>
    </row>
    <row r="34" spans="1:24" ht="24.95" customHeight="1">
      <c r="A34" s="269" t="s">
        <v>259</v>
      </c>
      <c r="B34" s="266" t="s">
        <v>138</v>
      </c>
      <c r="C34" s="305" t="s">
        <v>59</v>
      </c>
      <c r="D34" s="269">
        <v>26</v>
      </c>
      <c r="E34" s="266" t="s">
        <v>234</v>
      </c>
      <c r="F34" s="28" t="s">
        <v>183</v>
      </c>
      <c r="G34" s="28" t="s">
        <v>75</v>
      </c>
      <c r="H34" s="194">
        <v>17</v>
      </c>
      <c r="I34" s="11">
        <v>12</v>
      </c>
      <c r="J34" s="43">
        <v>1</v>
      </c>
      <c r="K34" s="90" t="s">
        <v>112</v>
      </c>
      <c r="L34" s="69">
        <v>0</v>
      </c>
      <c r="M34" s="70">
        <f t="shared" si="10"/>
        <v>0</v>
      </c>
      <c r="N34" s="70">
        <f t="shared" si="12"/>
        <v>0</v>
      </c>
      <c r="O34" s="138">
        <f t="shared" ref="O34:O72" si="19">M34+N34</f>
        <v>0</v>
      </c>
      <c r="P34" s="69">
        <v>0</v>
      </c>
      <c r="Q34" s="70">
        <f t="shared" si="11"/>
        <v>0</v>
      </c>
      <c r="R34" s="70">
        <f t="shared" si="13"/>
        <v>0</v>
      </c>
      <c r="S34" s="138">
        <f t="shared" si="14"/>
        <v>0</v>
      </c>
      <c r="T34" s="98">
        <v>0</v>
      </c>
      <c r="U34" s="71">
        <f t="shared" si="15"/>
        <v>0</v>
      </c>
      <c r="V34" s="71">
        <f t="shared" si="16"/>
        <v>0</v>
      </c>
      <c r="W34" s="138">
        <f t="shared" si="17"/>
        <v>0</v>
      </c>
      <c r="X34" s="118">
        <f t="shared" si="18"/>
        <v>0</v>
      </c>
    </row>
    <row r="35" spans="1:24" ht="24.95" customHeight="1">
      <c r="A35" s="283"/>
      <c r="B35" s="267"/>
      <c r="C35" s="286"/>
      <c r="D35" s="283"/>
      <c r="E35" s="267"/>
      <c r="F35" s="28" t="s">
        <v>195</v>
      </c>
      <c r="G35" s="28" t="s">
        <v>76</v>
      </c>
      <c r="H35" s="194">
        <v>4</v>
      </c>
      <c r="I35" s="11">
        <v>12</v>
      </c>
      <c r="J35" s="43">
        <v>1</v>
      </c>
      <c r="K35" s="90" t="s">
        <v>112</v>
      </c>
      <c r="L35" s="69">
        <v>0</v>
      </c>
      <c r="M35" s="70">
        <f t="shared" si="10"/>
        <v>0</v>
      </c>
      <c r="N35" s="70">
        <f t="shared" si="12"/>
        <v>0</v>
      </c>
      <c r="O35" s="138">
        <f t="shared" si="19"/>
        <v>0</v>
      </c>
      <c r="P35" s="69">
        <v>0</v>
      </c>
      <c r="Q35" s="70">
        <f t="shared" si="11"/>
        <v>0</v>
      </c>
      <c r="R35" s="70">
        <f t="shared" si="13"/>
        <v>0</v>
      </c>
      <c r="S35" s="138">
        <f t="shared" si="14"/>
        <v>0</v>
      </c>
      <c r="T35" s="98">
        <v>0</v>
      </c>
      <c r="U35" s="71">
        <f t="shared" si="15"/>
        <v>0</v>
      </c>
      <c r="V35" s="71">
        <f t="shared" si="16"/>
        <v>0</v>
      </c>
      <c r="W35" s="138">
        <f t="shared" si="17"/>
        <v>0</v>
      </c>
      <c r="X35" s="118">
        <f t="shared" si="18"/>
        <v>0</v>
      </c>
    </row>
    <row r="36" spans="1:24" ht="24.95" customHeight="1">
      <c r="A36" s="270"/>
      <c r="B36" s="291"/>
      <c r="C36" s="306"/>
      <c r="D36" s="270"/>
      <c r="E36" s="291"/>
      <c r="F36" s="28" t="s">
        <v>194</v>
      </c>
      <c r="G36" s="28" t="s">
        <v>74</v>
      </c>
      <c r="H36" s="194">
        <v>12</v>
      </c>
      <c r="I36" s="11">
        <v>12</v>
      </c>
      <c r="J36" s="43">
        <v>1</v>
      </c>
      <c r="K36" s="90" t="s">
        <v>112</v>
      </c>
      <c r="L36" s="69">
        <v>0</v>
      </c>
      <c r="M36" s="70">
        <f t="shared" si="10"/>
        <v>0</v>
      </c>
      <c r="N36" s="70">
        <f t="shared" si="12"/>
        <v>0</v>
      </c>
      <c r="O36" s="138">
        <f t="shared" si="19"/>
        <v>0</v>
      </c>
      <c r="P36" s="69">
        <v>0</v>
      </c>
      <c r="Q36" s="70">
        <f t="shared" si="11"/>
        <v>0</v>
      </c>
      <c r="R36" s="70">
        <f t="shared" si="13"/>
        <v>0</v>
      </c>
      <c r="S36" s="138">
        <f t="shared" si="14"/>
        <v>0</v>
      </c>
      <c r="T36" s="98">
        <v>0</v>
      </c>
      <c r="U36" s="71">
        <f t="shared" si="15"/>
        <v>0</v>
      </c>
      <c r="V36" s="71">
        <f t="shared" si="16"/>
        <v>0</v>
      </c>
      <c r="W36" s="138">
        <f t="shared" si="17"/>
        <v>0</v>
      </c>
      <c r="X36" s="118">
        <f t="shared" si="18"/>
        <v>0</v>
      </c>
    </row>
    <row r="37" spans="1:24" ht="24.95" customHeight="1">
      <c r="A37" s="269" t="s">
        <v>260</v>
      </c>
      <c r="B37" s="266" t="s">
        <v>138</v>
      </c>
      <c r="C37" s="305" t="s">
        <v>59</v>
      </c>
      <c r="D37" s="269">
        <v>32</v>
      </c>
      <c r="E37" s="266" t="s">
        <v>240</v>
      </c>
      <c r="F37" s="28" t="s">
        <v>191</v>
      </c>
      <c r="G37" s="30" t="s">
        <v>71</v>
      </c>
      <c r="H37" s="194">
        <v>17</v>
      </c>
      <c r="I37" s="11">
        <v>12</v>
      </c>
      <c r="J37" s="43">
        <v>1</v>
      </c>
      <c r="K37" s="90" t="s">
        <v>112</v>
      </c>
      <c r="L37" s="69">
        <v>0</v>
      </c>
      <c r="M37" s="70">
        <f t="shared" si="10"/>
        <v>0</v>
      </c>
      <c r="N37" s="70">
        <f t="shared" si="12"/>
        <v>0</v>
      </c>
      <c r="O37" s="138">
        <f t="shared" si="19"/>
        <v>0</v>
      </c>
      <c r="P37" s="69">
        <v>0</v>
      </c>
      <c r="Q37" s="70">
        <f t="shared" si="11"/>
        <v>0</v>
      </c>
      <c r="R37" s="70">
        <f t="shared" si="13"/>
        <v>0</v>
      </c>
      <c r="S37" s="138">
        <f t="shared" si="14"/>
        <v>0</v>
      </c>
      <c r="T37" s="98">
        <v>0</v>
      </c>
      <c r="U37" s="71">
        <f t="shared" si="15"/>
        <v>0</v>
      </c>
      <c r="V37" s="71">
        <f t="shared" si="16"/>
        <v>0</v>
      </c>
      <c r="W37" s="138">
        <f t="shared" si="17"/>
        <v>0</v>
      </c>
      <c r="X37" s="118">
        <f t="shared" si="18"/>
        <v>0</v>
      </c>
    </row>
    <row r="38" spans="1:24" ht="24.95" customHeight="1">
      <c r="A38" s="283"/>
      <c r="B38" s="267"/>
      <c r="C38" s="286"/>
      <c r="D38" s="283"/>
      <c r="E38" s="267"/>
      <c r="F38" s="28" t="s">
        <v>196</v>
      </c>
      <c r="G38" s="30" t="s">
        <v>77</v>
      </c>
      <c r="H38" s="194">
        <v>18</v>
      </c>
      <c r="I38" s="11">
        <v>12</v>
      </c>
      <c r="J38" s="43">
        <v>1</v>
      </c>
      <c r="K38" s="90" t="s">
        <v>112</v>
      </c>
      <c r="L38" s="69">
        <v>0</v>
      </c>
      <c r="M38" s="70">
        <f t="shared" si="10"/>
        <v>0</v>
      </c>
      <c r="N38" s="70">
        <f t="shared" si="12"/>
        <v>0</v>
      </c>
      <c r="O38" s="138">
        <f t="shared" si="19"/>
        <v>0</v>
      </c>
      <c r="P38" s="69">
        <v>0</v>
      </c>
      <c r="Q38" s="70">
        <f t="shared" si="11"/>
        <v>0</v>
      </c>
      <c r="R38" s="70">
        <f t="shared" si="13"/>
        <v>0</v>
      </c>
      <c r="S38" s="138">
        <f t="shared" si="14"/>
        <v>0</v>
      </c>
      <c r="T38" s="98">
        <v>0</v>
      </c>
      <c r="U38" s="71">
        <f t="shared" si="15"/>
        <v>0</v>
      </c>
      <c r="V38" s="71">
        <f t="shared" si="16"/>
        <v>0</v>
      </c>
      <c r="W38" s="138">
        <f t="shared" si="17"/>
        <v>0</v>
      </c>
      <c r="X38" s="118">
        <f t="shared" si="18"/>
        <v>0</v>
      </c>
    </row>
    <row r="39" spans="1:24" ht="24.95" customHeight="1" thickBot="1">
      <c r="A39" s="281"/>
      <c r="B39" s="291"/>
      <c r="C39" s="287"/>
      <c r="D39" s="281"/>
      <c r="E39" s="268"/>
      <c r="F39" s="29" t="s">
        <v>197</v>
      </c>
      <c r="G39" s="31" t="s">
        <v>78</v>
      </c>
      <c r="H39" s="196">
        <v>5</v>
      </c>
      <c r="I39" s="12">
        <v>12</v>
      </c>
      <c r="J39" s="113">
        <v>1</v>
      </c>
      <c r="K39" s="91" t="s">
        <v>112</v>
      </c>
      <c r="L39" s="72">
        <v>0</v>
      </c>
      <c r="M39" s="73">
        <f t="shared" si="10"/>
        <v>0</v>
      </c>
      <c r="N39" s="73">
        <f t="shared" si="12"/>
        <v>0</v>
      </c>
      <c r="O39" s="139">
        <f t="shared" si="19"/>
        <v>0</v>
      </c>
      <c r="P39" s="72">
        <v>0</v>
      </c>
      <c r="Q39" s="73">
        <f t="shared" si="11"/>
        <v>0</v>
      </c>
      <c r="R39" s="73">
        <f t="shared" si="13"/>
        <v>0</v>
      </c>
      <c r="S39" s="139">
        <f t="shared" si="14"/>
        <v>0</v>
      </c>
      <c r="T39" s="99">
        <v>0</v>
      </c>
      <c r="U39" s="74">
        <f t="shared" si="15"/>
        <v>0</v>
      </c>
      <c r="V39" s="74">
        <f t="shared" si="16"/>
        <v>0</v>
      </c>
      <c r="W39" s="139">
        <f t="shared" si="17"/>
        <v>0</v>
      </c>
      <c r="X39" s="119">
        <f t="shared" si="18"/>
        <v>0</v>
      </c>
    </row>
    <row r="40" spans="1:24" ht="24.95" customHeight="1">
      <c r="A40" s="269" t="s">
        <v>261</v>
      </c>
      <c r="B40" s="284" t="s">
        <v>138</v>
      </c>
      <c r="C40" s="285" t="s">
        <v>79</v>
      </c>
      <c r="D40" s="282">
        <v>15</v>
      </c>
      <c r="E40" s="284" t="s">
        <v>241</v>
      </c>
      <c r="F40" s="28" t="s">
        <v>195</v>
      </c>
      <c r="G40" s="30" t="s">
        <v>76</v>
      </c>
      <c r="H40" s="194">
        <v>37</v>
      </c>
      <c r="I40" s="11">
        <v>12</v>
      </c>
      <c r="J40" s="45">
        <v>1</v>
      </c>
      <c r="K40" s="92" t="s">
        <v>112</v>
      </c>
      <c r="L40" s="75">
        <v>0</v>
      </c>
      <c r="M40" s="76">
        <f t="shared" si="10"/>
        <v>0</v>
      </c>
      <c r="N40" s="76">
        <f t="shared" si="12"/>
        <v>0</v>
      </c>
      <c r="O40" s="140">
        <f t="shared" si="19"/>
        <v>0</v>
      </c>
      <c r="P40" s="75">
        <v>0</v>
      </c>
      <c r="Q40" s="76">
        <f t="shared" si="11"/>
        <v>0</v>
      </c>
      <c r="R40" s="76">
        <f t="shared" si="13"/>
        <v>0</v>
      </c>
      <c r="S40" s="140">
        <f t="shared" si="14"/>
        <v>0</v>
      </c>
      <c r="T40" s="102">
        <v>0</v>
      </c>
      <c r="U40" s="77">
        <f t="shared" si="15"/>
        <v>0</v>
      </c>
      <c r="V40" s="77">
        <f t="shared" si="16"/>
        <v>0</v>
      </c>
      <c r="W40" s="140">
        <f t="shared" si="17"/>
        <v>0</v>
      </c>
      <c r="X40" s="120">
        <f t="shared" si="18"/>
        <v>0</v>
      </c>
    </row>
    <row r="41" spans="1:24" ht="24.95" customHeight="1">
      <c r="A41" s="283"/>
      <c r="B41" s="267"/>
      <c r="C41" s="286"/>
      <c r="D41" s="283"/>
      <c r="E41" s="267"/>
      <c r="F41" s="28" t="s">
        <v>198</v>
      </c>
      <c r="G41" s="30" t="s">
        <v>80</v>
      </c>
      <c r="H41" s="194">
        <v>5</v>
      </c>
      <c r="I41" s="11">
        <v>12</v>
      </c>
      <c r="J41" s="43">
        <v>1</v>
      </c>
      <c r="K41" s="90" t="s">
        <v>112</v>
      </c>
      <c r="L41" s="69">
        <v>0</v>
      </c>
      <c r="M41" s="70">
        <f t="shared" si="10"/>
        <v>0</v>
      </c>
      <c r="N41" s="70">
        <f t="shared" si="12"/>
        <v>0</v>
      </c>
      <c r="O41" s="138">
        <f t="shared" si="19"/>
        <v>0</v>
      </c>
      <c r="P41" s="69">
        <v>0</v>
      </c>
      <c r="Q41" s="70">
        <f t="shared" si="11"/>
        <v>0</v>
      </c>
      <c r="R41" s="70">
        <f t="shared" si="13"/>
        <v>0</v>
      </c>
      <c r="S41" s="138">
        <f t="shared" si="14"/>
        <v>0</v>
      </c>
      <c r="T41" s="98">
        <v>0</v>
      </c>
      <c r="U41" s="71">
        <f t="shared" si="15"/>
        <v>0</v>
      </c>
      <c r="V41" s="71">
        <f t="shared" si="16"/>
        <v>0</v>
      </c>
      <c r="W41" s="138">
        <f t="shared" si="17"/>
        <v>0</v>
      </c>
      <c r="X41" s="118">
        <f t="shared" si="18"/>
        <v>0</v>
      </c>
    </row>
    <row r="42" spans="1:24" ht="24.95" customHeight="1">
      <c r="A42" s="283"/>
      <c r="B42" s="267"/>
      <c r="C42" s="286"/>
      <c r="D42" s="283"/>
      <c r="E42" s="267"/>
      <c r="F42" s="28" t="s">
        <v>199</v>
      </c>
      <c r="G42" s="30" t="s">
        <v>81</v>
      </c>
      <c r="H42" s="194">
        <v>1</v>
      </c>
      <c r="I42" s="11">
        <v>12</v>
      </c>
      <c r="J42" s="43">
        <v>1</v>
      </c>
      <c r="K42" s="90" t="s">
        <v>112</v>
      </c>
      <c r="L42" s="69">
        <v>0</v>
      </c>
      <c r="M42" s="70">
        <f t="shared" si="10"/>
        <v>0</v>
      </c>
      <c r="N42" s="70">
        <f t="shared" si="12"/>
        <v>0</v>
      </c>
      <c r="O42" s="138">
        <f t="shared" si="19"/>
        <v>0</v>
      </c>
      <c r="P42" s="69">
        <v>0</v>
      </c>
      <c r="Q42" s="70">
        <f t="shared" si="11"/>
        <v>0</v>
      </c>
      <c r="R42" s="70">
        <f t="shared" si="13"/>
        <v>0</v>
      </c>
      <c r="S42" s="138">
        <f t="shared" si="14"/>
        <v>0</v>
      </c>
      <c r="T42" s="98">
        <v>0</v>
      </c>
      <c r="U42" s="71">
        <f t="shared" si="15"/>
        <v>0</v>
      </c>
      <c r="V42" s="71">
        <f t="shared" si="16"/>
        <v>0</v>
      </c>
      <c r="W42" s="138">
        <f t="shared" si="17"/>
        <v>0</v>
      </c>
      <c r="X42" s="118">
        <f t="shared" si="18"/>
        <v>0</v>
      </c>
    </row>
    <row r="43" spans="1:24" ht="24.95" customHeight="1">
      <c r="A43" s="283"/>
      <c r="B43" s="267"/>
      <c r="C43" s="286"/>
      <c r="D43" s="283"/>
      <c r="E43" s="267"/>
      <c r="F43" s="28" t="s">
        <v>200</v>
      </c>
      <c r="G43" s="30" t="s">
        <v>82</v>
      </c>
      <c r="H43" s="194">
        <v>15</v>
      </c>
      <c r="I43" s="11">
        <v>12</v>
      </c>
      <c r="J43" s="43">
        <v>1</v>
      </c>
      <c r="K43" s="90" t="s">
        <v>112</v>
      </c>
      <c r="L43" s="69">
        <v>0</v>
      </c>
      <c r="M43" s="70">
        <f t="shared" si="10"/>
        <v>0</v>
      </c>
      <c r="N43" s="70">
        <f t="shared" si="12"/>
        <v>0</v>
      </c>
      <c r="O43" s="138">
        <f t="shared" si="19"/>
        <v>0</v>
      </c>
      <c r="P43" s="69">
        <v>0</v>
      </c>
      <c r="Q43" s="70">
        <f t="shared" si="11"/>
        <v>0</v>
      </c>
      <c r="R43" s="70">
        <f t="shared" si="13"/>
        <v>0</v>
      </c>
      <c r="S43" s="138">
        <f t="shared" si="14"/>
        <v>0</v>
      </c>
      <c r="T43" s="98">
        <v>0</v>
      </c>
      <c r="U43" s="71">
        <f t="shared" si="15"/>
        <v>0</v>
      </c>
      <c r="V43" s="71">
        <f t="shared" si="16"/>
        <v>0</v>
      </c>
      <c r="W43" s="138">
        <f t="shared" si="17"/>
        <v>0</v>
      </c>
      <c r="X43" s="118">
        <f t="shared" si="18"/>
        <v>0</v>
      </c>
    </row>
    <row r="44" spans="1:24" ht="24.95" customHeight="1">
      <c r="A44" s="270"/>
      <c r="B44" s="291"/>
      <c r="C44" s="306"/>
      <c r="D44" s="270"/>
      <c r="E44" s="291"/>
      <c r="F44" s="28" t="s">
        <v>201</v>
      </c>
      <c r="G44" s="30" t="s">
        <v>83</v>
      </c>
      <c r="H44" s="194">
        <v>1</v>
      </c>
      <c r="I44" s="11">
        <v>12</v>
      </c>
      <c r="J44" s="43">
        <v>1</v>
      </c>
      <c r="K44" s="90" t="s">
        <v>112</v>
      </c>
      <c r="L44" s="69">
        <v>0</v>
      </c>
      <c r="M44" s="70">
        <f t="shared" si="10"/>
        <v>0</v>
      </c>
      <c r="N44" s="70">
        <f t="shared" si="12"/>
        <v>0</v>
      </c>
      <c r="O44" s="138">
        <f t="shared" si="19"/>
        <v>0</v>
      </c>
      <c r="P44" s="69">
        <v>0</v>
      </c>
      <c r="Q44" s="70">
        <f t="shared" si="11"/>
        <v>0</v>
      </c>
      <c r="R44" s="70">
        <f t="shared" si="13"/>
        <v>0</v>
      </c>
      <c r="S44" s="138">
        <f t="shared" si="14"/>
        <v>0</v>
      </c>
      <c r="T44" s="98">
        <v>0</v>
      </c>
      <c r="U44" s="71">
        <f t="shared" si="15"/>
        <v>0</v>
      </c>
      <c r="V44" s="71">
        <f t="shared" si="16"/>
        <v>0</v>
      </c>
      <c r="W44" s="138">
        <f t="shared" si="17"/>
        <v>0</v>
      </c>
      <c r="X44" s="118">
        <f t="shared" si="18"/>
        <v>0</v>
      </c>
    </row>
    <row r="45" spans="1:24" ht="24.95" customHeight="1">
      <c r="A45" s="328" t="s">
        <v>264</v>
      </c>
      <c r="B45" s="266" t="s">
        <v>138</v>
      </c>
      <c r="C45" s="305" t="s">
        <v>79</v>
      </c>
      <c r="D45" s="269">
        <v>13</v>
      </c>
      <c r="E45" s="266" t="s">
        <v>246</v>
      </c>
      <c r="F45" s="28" t="s">
        <v>183</v>
      </c>
      <c r="G45" s="28" t="s">
        <v>75</v>
      </c>
      <c r="H45" s="194">
        <v>10</v>
      </c>
      <c r="I45" s="11">
        <v>12</v>
      </c>
      <c r="J45" s="43">
        <v>1</v>
      </c>
      <c r="K45" s="90" t="s">
        <v>112</v>
      </c>
      <c r="L45" s="69">
        <v>0</v>
      </c>
      <c r="M45" s="70">
        <f t="shared" si="10"/>
        <v>0</v>
      </c>
      <c r="N45" s="70">
        <f t="shared" si="12"/>
        <v>0</v>
      </c>
      <c r="O45" s="138">
        <f t="shared" si="19"/>
        <v>0</v>
      </c>
      <c r="P45" s="69">
        <v>0</v>
      </c>
      <c r="Q45" s="70">
        <f t="shared" si="11"/>
        <v>0</v>
      </c>
      <c r="R45" s="70">
        <f t="shared" si="13"/>
        <v>0</v>
      </c>
      <c r="S45" s="138">
        <f t="shared" si="14"/>
        <v>0</v>
      </c>
      <c r="T45" s="98">
        <v>0</v>
      </c>
      <c r="U45" s="71">
        <f t="shared" si="15"/>
        <v>0</v>
      </c>
      <c r="V45" s="71">
        <f t="shared" si="16"/>
        <v>0</v>
      </c>
      <c r="W45" s="138">
        <f t="shared" si="17"/>
        <v>0</v>
      </c>
      <c r="X45" s="118">
        <f t="shared" si="18"/>
        <v>0</v>
      </c>
    </row>
    <row r="46" spans="1:24" ht="24.95" customHeight="1" thickBot="1">
      <c r="A46" s="331"/>
      <c r="B46" s="268"/>
      <c r="C46" s="287"/>
      <c r="D46" s="281"/>
      <c r="E46" s="268"/>
      <c r="F46" s="29" t="s">
        <v>202</v>
      </c>
      <c r="G46" s="29" t="s">
        <v>84</v>
      </c>
      <c r="H46" s="196">
        <v>24</v>
      </c>
      <c r="I46" s="12">
        <v>12</v>
      </c>
      <c r="J46" s="46">
        <v>1</v>
      </c>
      <c r="K46" s="91" t="s">
        <v>112</v>
      </c>
      <c r="L46" s="72">
        <v>0</v>
      </c>
      <c r="M46" s="73">
        <f t="shared" si="10"/>
        <v>0</v>
      </c>
      <c r="N46" s="73">
        <f t="shared" si="12"/>
        <v>0</v>
      </c>
      <c r="O46" s="139">
        <f t="shared" si="19"/>
        <v>0</v>
      </c>
      <c r="P46" s="72">
        <v>0</v>
      </c>
      <c r="Q46" s="73">
        <f t="shared" si="11"/>
        <v>0</v>
      </c>
      <c r="R46" s="73">
        <f t="shared" si="13"/>
        <v>0</v>
      </c>
      <c r="S46" s="139">
        <f t="shared" si="14"/>
        <v>0</v>
      </c>
      <c r="T46" s="99">
        <v>0</v>
      </c>
      <c r="U46" s="74">
        <f t="shared" si="15"/>
        <v>0</v>
      </c>
      <c r="V46" s="74">
        <f t="shared" si="16"/>
        <v>0</v>
      </c>
      <c r="W46" s="139">
        <f t="shared" si="17"/>
        <v>0</v>
      </c>
      <c r="X46" s="119">
        <f t="shared" si="18"/>
        <v>0</v>
      </c>
    </row>
    <row r="47" spans="1:24" ht="24.95" customHeight="1">
      <c r="A47" s="283" t="s">
        <v>265</v>
      </c>
      <c r="B47" s="284" t="s">
        <v>85</v>
      </c>
      <c r="C47" s="285" t="s">
        <v>86</v>
      </c>
      <c r="D47" s="282">
        <v>8</v>
      </c>
      <c r="E47" s="267" t="s">
        <v>242</v>
      </c>
      <c r="F47" s="32" t="s">
        <v>192</v>
      </c>
      <c r="G47" s="32" t="s">
        <v>72</v>
      </c>
      <c r="H47" s="197">
        <v>5</v>
      </c>
      <c r="I47" s="115">
        <v>12</v>
      </c>
      <c r="J47" s="114">
        <v>1</v>
      </c>
      <c r="K47" s="92" t="s">
        <v>112</v>
      </c>
      <c r="L47" s="75">
        <v>0</v>
      </c>
      <c r="M47" s="76">
        <f t="shared" si="10"/>
        <v>0</v>
      </c>
      <c r="N47" s="76">
        <f t="shared" si="12"/>
        <v>0</v>
      </c>
      <c r="O47" s="140">
        <f t="shared" si="19"/>
        <v>0</v>
      </c>
      <c r="P47" s="75">
        <v>0</v>
      </c>
      <c r="Q47" s="76">
        <f t="shared" si="11"/>
        <v>0</v>
      </c>
      <c r="R47" s="76">
        <f t="shared" si="13"/>
        <v>0</v>
      </c>
      <c r="S47" s="140">
        <f t="shared" si="14"/>
        <v>0</v>
      </c>
      <c r="T47" s="102">
        <v>0</v>
      </c>
      <c r="U47" s="77">
        <f t="shared" si="15"/>
        <v>0</v>
      </c>
      <c r="V47" s="77">
        <f t="shared" si="16"/>
        <v>0</v>
      </c>
      <c r="W47" s="140">
        <f t="shared" si="17"/>
        <v>0</v>
      </c>
      <c r="X47" s="120">
        <f t="shared" si="18"/>
        <v>0</v>
      </c>
    </row>
    <row r="48" spans="1:24" ht="24.95" customHeight="1">
      <c r="A48" s="283"/>
      <c r="B48" s="267"/>
      <c r="C48" s="286"/>
      <c r="D48" s="283"/>
      <c r="E48" s="267"/>
      <c r="F48" s="28" t="s">
        <v>191</v>
      </c>
      <c r="G48" s="28" t="s">
        <v>71</v>
      </c>
      <c r="H48" s="194">
        <v>3</v>
      </c>
      <c r="I48" s="11">
        <v>12</v>
      </c>
      <c r="J48" s="43">
        <v>1</v>
      </c>
      <c r="K48" s="90" t="s">
        <v>112</v>
      </c>
      <c r="L48" s="69">
        <v>0</v>
      </c>
      <c r="M48" s="70">
        <f t="shared" si="10"/>
        <v>0</v>
      </c>
      <c r="N48" s="70">
        <f t="shared" si="12"/>
        <v>0</v>
      </c>
      <c r="O48" s="138">
        <f t="shared" si="19"/>
        <v>0</v>
      </c>
      <c r="P48" s="69">
        <v>0</v>
      </c>
      <c r="Q48" s="70">
        <f t="shared" si="11"/>
        <v>0</v>
      </c>
      <c r="R48" s="70">
        <f t="shared" si="13"/>
        <v>0</v>
      </c>
      <c r="S48" s="138">
        <f t="shared" si="14"/>
        <v>0</v>
      </c>
      <c r="T48" s="98">
        <v>0</v>
      </c>
      <c r="U48" s="71">
        <f t="shared" si="15"/>
        <v>0</v>
      </c>
      <c r="V48" s="71">
        <f t="shared" si="16"/>
        <v>0</v>
      </c>
      <c r="W48" s="138">
        <f t="shared" si="17"/>
        <v>0</v>
      </c>
      <c r="X48" s="118">
        <f t="shared" si="18"/>
        <v>0</v>
      </c>
    </row>
    <row r="49" spans="1:24" ht="24.95" customHeight="1">
      <c r="A49" s="270"/>
      <c r="B49" s="291"/>
      <c r="C49" s="306"/>
      <c r="D49" s="270"/>
      <c r="E49" s="291"/>
      <c r="F49" s="28" t="s">
        <v>203</v>
      </c>
      <c r="G49" s="28" t="s">
        <v>87</v>
      </c>
      <c r="H49" s="194">
        <v>3</v>
      </c>
      <c r="I49" s="11">
        <v>12</v>
      </c>
      <c r="J49" s="43">
        <v>1</v>
      </c>
      <c r="K49" s="90" t="s">
        <v>112</v>
      </c>
      <c r="L49" s="69">
        <v>0</v>
      </c>
      <c r="M49" s="70">
        <f t="shared" si="10"/>
        <v>0</v>
      </c>
      <c r="N49" s="70">
        <f t="shared" si="12"/>
        <v>0</v>
      </c>
      <c r="O49" s="138">
        <f t="shared" si="19"/>
        <v>0</v>
      </c>
      <c r="P49" s="69">
        <v>0</v>
      </c>
      <c r="Q49" s="70">
        <f t="shared" si="11"/>
        <v>0</v>
      </c>
      <c r="R49" s="70">
        <f t="shared" si="13"/>
        <v>0</v>
      </c>
      <c r="S49" s="138">
        <f t="shared" si="14"/>
        <v>0</v>
      </c>
      <c r="T49" s="98">
        <v>0</v>
      </c>
      <c r="U49" s="71">
        <f t="shared" si="15"/>
        <v>0</v>
      </c>
      <c r="V49" s="71">
        <f t="shared" si="16"/>
        <v>0</v>
      </c>
      <c r="W49" s="138">
        <f t="shared" si="17"/>
        <v>0</v>
      </c>
      <c r="X49" s="118">
        <f t="shared" si="18"/>
        <v>0</v>
      </c>
    </row>
    <row r="50" spans="1:24" ht="24.95" customHeight="1">
      <c r="A50" s="269" t="s">
        <v>266</v>
      </c>
      <c r="B50" s="266" t="s">
        <v>85</v>
      </c>
      <c r="C50" s="305" t="s">
        <v>86</v>
      </c>
      <c r="D50" s="269">
        <v>16</v>
      </c>
      <c r="E50" s="266" t="s">
        <v>239</v>
      </c>
      <c r="F50" s="28" t="s">
        <v>191</v>
      </c>
      <c r="G50" s="28" t="s">
        <v>71</v>
      </c>
      <c r="H50" s="194">
        <v>12</v>
      </c>
      <c r="I50" s="11">
        <v>12</v>
      </c>
      <c r="J50" s="43">
        <v>1</v>
      </c>
      <c r="K50" s="90" t="s">
        <v>112</v>
      </c>
      <c r="L50" s="69">
        <v>0</v>
      </c>
      <c r="M50" s="70">
        <f t="shared" si="10"/>
        <v>0</v>
      </c>
      <c r="N50" s="70">
        <f t="shared" si="12"/>
        <v>0</v>
      </c>
      <c r="O50" s="138">
        <f t="shared" si="19"/>
        <v>0</v>
      </c>
      <c r="P50" s="69">
        <v>0</v>
      </c>
      <c r="Q50" s="70">
        <f t="shared" si="11"/>
        <v>0</v>
      </c>
      <c r="R50" s="70">
        <f t="shared" si="13"/>
        <v>0</v>
      </c>
      <c r="S50" s="138">
        <f t="shared" si="14"/>
        <v>0</v>
      </c>
      <c r="T50" s="98">
        <v>0</v>
      </c>
      <c r="U50" s="71">
        <f t="shared" si="15"/>
        <v>0</v>
      </c>
      <c r="V50" s="71">
        <f t="shared" si="16"/>
        <v>0</v>
      </c>
      <c r="W50" s="138">
        <f t="shared" si="17"/>
        <v>0</v>
      </c>
      <c r="X50" s="118">
        <f t="shared" si="18"/>
        <v>0</v>
      </c>
    </row>
    <row r="51" spans="1:24" ht="24.95" customHeight="1">
      <c r="A51" s="270"/>
      <c r="B51" s="291"/>
      <c r="C51" s="306"/>
      <c r="D51" s="270"/>
      <c r="E51" s="291"/>
      <c r="F51" s="28" t="s">
        <v>186</v>
      </c>
      <c r="G51" s="28" t="s">
        <v>88</v>
      </c>
      <c r="H51" s="194">
        <v>3</v>
      </c>
      <c r="I51" s="11">
        <v>12</v>
      </c>
      <c r="J51" s="43">
        <v>1</v>
      </c>
      <c r="K51" s="90" t="s">
        <v>112</v>
      </c>
      <c r="L51" s="69">
        <v>0</v>
      </c>
      <c r="M51" s="70">
        <f t="shared" si="10"/>
        <v>0</v>
      </c>
      <c r="N51" s="70">
        <f t="shared" si="12"/>
        <v>0</v>
      </c>
      <c r="O51" s="138">
        <f t="shared" si="19"/>
        <v>0</v>
      </c>
      <c r="P51" s="69">
        <v>0</v>
      </c>
      <c r="Q51" s="70">
        <f t="shared" si="11"/>
        <v>0</v>
      </c>
      <c r="R51" s="70">
        <f t="shared" si="13"/>
        <v>0</v>
      </c>
      <c r="S51" s="138">
        <f t="shared" si="14"/>
        <v>0</v>
      </c>
      <c r="T51" s="98">
        <v>0</v>
      </c>
      <c r="U51" s="71">
        <f t="shared" si="15"/>
        <v>0</v>
      </c>
      <c r="V51" s="71">
        <f t="shared" si="16"/>
        <v>0</v>
      </c>
      <c r="W51" s="138">
        <f t="shared" si="17"/>
        <v>0</v>
      </c>
      <c r="X51" s="118">
        <f t="shared" si="18"/>
        <v>0</v>
      </c>
    </row>
    <row r="52" spans="1:24" ht="24.95" customHeight="1">
      <c r="A52" s="269" t="s">
        <v>267</v>
      </c>
      <c r="B52" s="266" t="s">
        <v>85</v>
      </c>
      <c r="C52" s="305" t="s">
        <v>86</v>
      </c>
      <c r="D52" s="269">
        <v>23</v>
      </c>
      <c r="E52" s="266" t="s">
        <v>243</v>
      </c>
      <c r="F52" s="28" t="s">
        <v>204</v>
      </c>
      <c r="G52" s="28" t="s">
        <v>89</v>
      </c>
      <c r="H52" s="194">
        <v>15</v>
      </c>
      <c r="I52" s="11">
        <v>12</v>
      </c>
      <c r="J52" s="43">
        <v>1</v>
      </c>
      <c r="K52" s="90" t="s">
        <v>112</v>
      </c>
      <c r="L52" s="69">
        <v>0</v>
      </c>
      <c r="M52" s="70">
        <f t="shared" si="10"/>
        <v>0</v>
      </c>
      <c r="N52" s="70">
        <f t="shared" si="12"/>
        <v>0</v>
      </c>
      <c r="O52" s="138">
        <f t="shared" si="19"/>
        <v>0</v>
      </c>
      <c r="P52" s="69">
        <v>0</v>
      </c>
      <c r="Q52" s="70">
        <f t="shared" si="11"/>
        <v>0</v>
      </c>
      <c r="R52" s="70">
        <f t="shared" si="13"/>
        <v>0</v>
      </c>
      <c r="S52" s="138">
        <f t="shared" si="14"/>
        <v>0</v>
      </c>
      <c r="T52" s="98">
        <v>0</v>
      </c>
      <c r="U52" s="71">
        <f t="shared" si="15"/>
        <v>0</v>
      </c>
      <c r="V52" s="71">
        <f t="shared" si="16"/>
        <v>0</v>
      </c>
      <c r="W52" s="138">
        <f t="shared" si="17"/>
        <v>0</v>
      </c>
      <c r="X52" s="118">
        <f t="shared" si="18"/>
        <v>0</v>
      </c>
    </row>
    <row r="53" spans="1:24" ht="24.95" customHeight="1">
      <c r="A53" s="270"/>
      <c r="B53" s="291"/>
      <c r="C53" s="306"/>
      <c r="D53" s="270"/>
      <c r="E53" s="291"/>
      <c r="F53" s="28" t="s">
        <v>205</v>
      </c>
      <c r="G53" s="28" t="s">
        <v>60</v>
      </c>
      <c r="H53" s="194">
        <v>8</v>
      </c>
      <c r="I53" s="11">
        <v>12</v>
      </c>
      <c r="J53" s="43">
        <v>1</v>
      </c>
      <c r="K53" s="90" t="s">
        <v>112</v>
      </c>
      <c r="L53" s="69">
        <v>0</v>
      </c>
      <c r="M53" s="70">
        <f t="shared" si="10"/>
        <v>0</v>
      </c>
      <c r="N53" s="70">
        <f t="shared" si="12"/>
        <v>0</v>
      </c>
      <c r="O53" s="138">
        <f t="shared" si="19"/>
        <v>0</v>
      </c>
      <c r="P53" s="69">
        <v>0</v>
      </c>
      <c r="Q53" s="70">
        <f t="shared" si="11"/>
        <v>0</v>
      </c>
      <c r="R53" s="70">
        <f t="shared" si="13"/>
        <v>0</v>
      </c>
      <c r="S53" s="138">
        <f t="shared" si="14"/>
        <v>0</v>
      </c>
      <c r="T53" s="98">
        <v>0</v>
      </c>
      <c r="U53" s="71">
        <f t="shared" si="15"/>
        <v>0</v>
      </c>
      <c r="V53" s="71">
        <f t="shared" si="16"/>
        <v>0</v>
      </c>
      <c r="W53" s="138">
        <f t="shared" si="17"/>
        <v>0</v>
      </c>
      <c r="X53" s="118">
        <f t="shared" si="18"/>
        <v>0</v>
      </c>
    </row>
    <row r="54" spans="1:24" ht="24.95" customHeight="1">
      <c r="A54" s="269" t="s">
        <v>268</v>
      </c>
      <c r="B54" s="332" t="s">
        <v>85</v>
      </c>
      <c r="C54" s="305" t="s">
        <v>86</v>
      </c>
      <c r="D54" s="269">
        <v>58</v>
      </c>
      <c r="E54" s="266" t="s">
        <v>244</v>
      </c>
      <c r="F54" s="28" t="s">
        <v>191</v>
      </c>
      <c r="G54" s="28" t="s">
        <v>71</v>
      </c>
      <c r="H54" s="194">
        <v>2</v>
      </c>
      <c r="I54" s="11">
        <v>12</v>
      </c>
      <c r="J54" s="43">
        <v>1</v>
      </c>
      <c r="K54" s="90" t="s">
        <v>112</v>
      </c>
      <c r="L54" s="69">
        <v>0</v>
      </c>
      <c r="M54" s="70">
        <f t="shared" si="10"/>
        <v>0</v>
      </c>
      <c r="N54" s="70">
        <f t="shared" si="12"/>
        <v>0</v>
      </c>
      <c r="O54" s="138">
        <f t="shared" si="19"/>
        <v>0</v>
      </c>
      <c r="P54" s="69">
        <v>0</v>
      </c>
      <c r="Q54" s="70">
        <f t="shared" si="11"/>
        <v>0</v>
      </c>
      <c r="R54" s="70">
        <f t="shared" si="13"/>
        <v>0</v>
      </c>
      <c r="S54" s="138">
        <f t="shared" si="14"/>
        <v>0</v>
      </c>
      <c r="T54" s="98">
        <v>0</v>
      </c>
      <c r="U54" s="71">
        <f t="shared" si="15"/>
        <v>0</v>
      </c>
      <c r="V54" s="71">
        <f t="shared" si="16"/>
        <v>0</v>
      </c>
      <c r="W54" s="138">
        <f t="shared" si="17"/>
        <v>0</v>
      </c>
      <c r="X54" s="118">
        <f t="shared" si="18"/>
        <v>0</v>
      </c>
    </row>
    <row r="55" spans="1:24" ht="24.95" customHeight="1">
      <c r="A55" s="270"/>
      <c r="B55" s="333"/>
      <c r="C55" s="306"/>
      <c r="D55" s="270"/>
      <c r="E55" s="291"/>
      <c r="F55" s="28" t="s">
        <v>197</v>
      </c>
      <c r="G55" s="28" t="s">
        <v>132</v>
      </c>
      <c r="H55" s="194">
        <v>1</v>
      </c>
      <c r="I55" s="11">
        <v>12</v>
      </c>
      <c r="J55" s="43">
        <v>1</v>
      </c>
      <c r="K55" s="90" t="s">
        <v>112</v>
      </c>
      <c r="L55" s="69">
        <v>0</v>
      </c>
      <c r="M55" s="70">
        <f t="shared" si="10"/>
        <v>0</v>
      </c>
      <c r="N55" s="70">
        <f t="shared" si="12"/>
        <v>0</v>
      </c>
      <c r="O55" s="138">
        <f t="shared" si="19"/>
        <v>0</v>
      </c>
      <c r="P55" s="69">
        <v>0</v>
      </c>
      <c r="Q55" s="70">
        <f t="shared" si="11"/>
        <v>0</v>
      </c>
      <c r="R55" s="70">
        <f t="shared" si="13"/>
        <v>0</v>
      </c>
      <c r="S55" s="138">
        <f t="shared" si="14"/>
        <v>0</v>
      </c>
      <c r="T55" s="98">
        <v>0</v>
      </c>
      <c r="U55" s="71">
        <f t="shared" si="15"/>
        <v>0</v>
      </c>
      <c r="V55" s="71">
        <f t="shared" si="16"/>
        <v>0</v>
      </c>
      <c r="W55" s="138">
        <f t="shared" si="17"/>
        <v>0</v>
      </c>
      <c r="X55" s="118">
        <f t="shared" si="18"/>
        <v>0</v>
      </c>
    </row>
    <row r="56" spans="1:24" ht="24.95" customHeight="1">
      <c r="A56" s="269" t="s">
        <v>269</v>
      </c>
      <c r="B56" s="266" t="s">
        <v>85</v>
      </c>
      <c r="C56" s="305" t="s">
        <v>86</v>
      </c>
      <c r="D56" s="269">
        <v>60</v>
      </c>
      <c r="E56" s="266" t="s">
        <v>245</v>
      </c>
      <c r="F56" s="28" t="s">
        <v>183</v>
      </c>
      <c r="G56" s="28" t="s">
        <v>90</v>
      </c>
      <c r="H56" s="194">
        <v>54</v>
      </c>
      <c r="I56" s="11">
        <v>12</v>
      </c>
      <c r="J56" s="43">
        <v>1</v>
      </c>
      <c r="K56" s="90" t="s">
        <v>112</v>
      </c>
      <c r="L56" s="69">
        <v>0</v>
      </c>
      <c r="M56" s="70">
        <f t="shared" si="10"/>
        <v>0</v>
      </c>
      <c r="N56" s="70">
        <f t="shared" si="12"/>
        <v>0</v>
      </c>
      <c r="O56" s="138">
        <f t="shared" si="19"/>
        <v>0</v>
      </c>
      <c r="P56" s="69">
        <v>0</v>
      </c>
      <c r="Q56" s="70">
        <f t="shared" si="11"/>
        <v>0</v>
      </c>
      <c r="R56" s="70">
        <f t="shared" si="13"/>
        <v>0</v>
      </c>
      <c r="S56" s="138">
        <f t="shared" si="14"/>
        <v>0</v>
      </c>
      <c r="T56" s="98">
        <v>0</v>
      </c>
      <c r="U56" s="71">
        <f t="shared" si="15"/>
        <v>0</v>
      </c>
      <c r="V56" s="71">
        <f t="shared" si="16"/>
        <v>0</v>
      </c>
      <c r="W56" s="138">
        <f t="shared" si="17"/>
        <v>0</v>
      </c>
      <c r="X56" s="118">
        <f t="shared" si="18"/>
        <v>0</v>
      </c>
    </row>
    <row r="57" spans="1:24" ht="24.95" customHeight="1">
      <c r="A57" s="283"/>
      <c r="B57" s="267"/>
      <c r="C57" s="286"/>
      <c r="D57" s="283"/>
      <c r="E57" s="267"/>
      <c r="F57" s="28" t="s">
        <v>206</v>
      </c>
      <c r="G57" s="28" t="s">
        <v>91</v>
      </c>
      <c r="H57" s="194">
        <v>3</v>
      </c>
      <c r="I57" s="11">
        <v>12</v>
      </c>
      <c r="J57" s="43">
        <v>1</v>
      </c>
      <c r="K57" s="90" t="s">
        <v>112</v>
      </c>
      <c r="L57" s="69">
        <v>0</v>
      </c>
      <c r="M57" s="70">
        <f t="shared" si="10"/>
        <v>0</v>
      </c>
      <c r="N57" s="70">
        <f t="shared" si="12"/>
        <v>0</v>
      </c>
      <c r="O57" s="138">
        <f t="shared" si="19"/>
        <v>0</v>
      </c>
      <c r="P57" s="69">
        <v>0</v>
      </c>
      <c r="Q57" s="70">
        <f t="shared" si="11"/>
        <v>0</v>
      </c>
      <c r="R57" s="70">
        <f t="shared" si="13"/>
        <v>0</v>
      </c>
      <c r="S57" s="138">
        <f t="shared" si="14"/>
        <v>0</v>
      </c>
      <c r="T57" s="98">
        <v>0</v>
      </c>
      <c r="U57" s="71">
        <f t="shared" si="15"/>
        <v>0</v>
      </c>
      <c r="V57" s="71">
        <f t="shared" si="16"/>
        <v>0</v>
      </c>
      <c r="W57" s="138">
        <f t="shared" si="17"/>
        <v>0</v>
      </c>
      <c r="X57" s="118">
        <f t="shared" si="18"/>
        <v>0</v>
      </c>
    </row>
    <row r="58" spans="1:24" ht="24.95" customHeight="1">
      <c r="A58" s="283"/>
      <c r="B58" s="267"/>
      <c r="C58" s="286"/>
      <c r="D58" s="283"/>
      <c r="E58" s="267"/>
      <c r="F58" s="28" t="s">
        <v>207</v>
      </c>
      <c r="G58" s="28" t="s">
        <v>92</v>
      </c>
      <c r="H58" s="194">
        <v>9</v>
      </c>
      <c r="I58" s="11">
        <v>12</v>
      </c>
      <c r="J58" s="43">
        <v>1</v>
      </c>
      <c r="K58" s="90" t="s">
        <v>112</v>
      </c>
      <c r="L58" s="69">
        <v>0</v>
      </c>
      <c r="M58" s="70">
        <f t="shared" si="10"/>
        <v>0</v>
      </c>
      <c r="N58" s="70">
        <f t="shared" si="12"/>
        <v>0</v>
      </c>
      <c r="O58" s="138">
        <f t="shared" si="19"/>
        <v>0</v>
      </c>
      <c r="P58" s="69">
        <v>0</v>
      </c>
      <c r="Q58" s="70">
        <f t="shared" si="11"/>
        <v>0</v>
      </c>
      <c r="R58" s="70">
        <f t="shared" si="13"/>
        <v>0</v>
      </c>
      <c r="S58" s="138">
        <f t="shared" si="14"/>
        <v>0</v>
      </c>
      <c r="T58" s="98">
        <v>0</v>
      </c>
      <c r="U58" s="71">
        <f t="shared" si="15"/>
        <v>0</v>
      </c>
      <c r="V58" s="71">
        <f t="shared" si="16"/>
        <v>0</v>
      </c>
      <c r="W58" s="138">
        <f t="shared" si="17"/>
        <v>0</v>
      </c>
      <c r="X58" s="118">
        <f t="shared" si="18"/>
        <v>0</v>
      </c>
    </row>
    <row r="59" spans="1:24" ht="24.95" customHeight="1">
      <c r="A59" s="283"/>
      <c r="B59" s="267"/>
      <c r="C59" s="286"/>
      <c r="D59" s="283"/>
      <c r="E59" s="267"/>
      <c r="F59" s="28" t="s">
        <v>208</v>
      </c>
      <c r="G59" s="28" t="s">
        <v>93</v>
      </c>
      <c r="H59" s="194">
        <v>8</v>
      </c>
      <c r="I59" s="11">
        <v>12</v>
      </c>
      <c r="J59" s="43">
        <v>1</v>
      </c>
      <c r="K59" s="90" t="s">
        <v>112</v>
      </c>
      <c r="L59" s="69">
        <v>0</v>
      </c>
      <c r="M59" s="70">
        <f t="shared" si="10"/>
        <v>0</v>
      </c>
      <c r="N59" s="70">
        <f t="shared" si="12"/>
        <v>0</v>
      </c>
      <c r="O59" s="138">
        <f t="shared" si="19"/>
        <v>0</v>
      </c>
      <c r="P59" s="69">
        <v>0</v>
      </c>
      <c r="Q59" s="70">
        <f t="shared" si="11"/>
        <v>0</v>
      </c>
      <c r="R59" s="70">
        <f t="shared" si="13"/>
        <v>0</v>
      </c>
      <c r="S59" s="138">
        <f t="shared" si="14"/>
        <v>0</v>
      </c>
      <c r="T59" s="98">
        <v>0</v>
      </c>
      <c r="U59" s="71">
        <f t="shared" si="15"/>
        <v>0</v>
      </c>
      <c r="V59" s="71">
        <f t="shared" si="16"/>
        <v>0</v>
      </c>
      <c r="W59" s="138">
        <f t="shared" si="17"/>
        <v>0</v>
      </c>
      <c r="X59" s="118">
        <f t="shared" si="18"/>
        <v>0</v>
      </c>
    </row>
    <row r="60" spans="1:24" ht="24.95" customHeight="1">
      <c r="A60" s="270"/>
      <c r="B60" s="291"/>
      <c r="C60" s="306"/>
      <c r="D60" s="270"/>
      <c r="E60" s="291"/>
      <c r="F60" s="28" t="s">
        <v>209</v>
      </c>
      <c r="G60" s="28" t="s">
        <v>94</v>
      </c>
      <c r="H60" s="194">
        <v>33</v>
      </c>
      <c r="I60" s="11">
        <v>12</v>
      </c>
      <c r="J60" s="43">
        <v>1</v>
      </c>
      <c r="K60" s="90" t="s">
        <v>112</v>
      </c>
      <c r="L60" s="69">
        <v>0</v>
      </c>
      <c r="M60" s="70">
        <f t="shared" si="10"/>
        <v>0</v>
      </c>
      <c r="N60" s="70">
        <f t="shared" si="12"/>
        <v>0</v>
      </c>
      <c r="O60" s="138">
        <f t="shared" si="19"/>
        <v>0</v>
      </c>
      <c r="P60" s="69">
        <v>0</v>
      </c>
      <c r="Q60" s="70">
        <f t="shared" si="11"/>
        <v>0</v>
      </c>
      <c r="R60" s="70">
        <f t="shared" si="13"/>
        <v>0</v>
      </c>
      <c r="S60" s="138">
        <f t="shared" si="14"/>
        <v>0</v>
      </c>
      <c r="T60" s="98">
        <v>0</v>
      </c>
      <c r="U60" s="71">
        <f t="shared" si="15"/>
        <v>0</v>
      </c>
      <c r="V60" s="71">
        <f t="shared" si="16"/>
        <v>0</v>
      </c>
      <c r="W60" s="138">
        <f t="shared" si="17"/>
        <v>0</v>
      </c>
      <c r="X60" s="118">
        <f t="shared" si="18"/>
        <v>0</v>
      </c>
    </row>
    <row r="61" spans="1:24" ht="24.95" customHeight="1">
      <c r="A61" s="114" t="s">
        <v>270</v>
      </c>
      <c r="B61" s="16" t="s">
        <v>85</v>
      </c>
      <c r="C61" s="11" t="s">
        <v>86</v>
      </c>
      <c r="D61" s="43">
        <v>61</v>
      </c>
      <c r="E61" s="16" t="s">
        <v>252</v>
      </c>
      <c r="F61" s="28" t="s">
        <v>195</v>
      </c>
      <c r="G61" s="28" t="s">
        <v>76</v>
      </c>
      <c r="H61" s="194">
        <v>29</v>
      </c>
      <c r="I61" s="11">
        <v>12</v>
      </c>
      <c r="J61" s="43">
        <v>1</v>
      </c>
      <c r="K61" s="90" t="s">
        <v>112</v>
      </c>
      <c r="L61" s="69">
        <v>0</v>
      </c>
      <c r="M61" s="70">
        <f t="shared" si="10"/>
        <v>0</v>
      </c>
      <c r="N61" s="70">
        <f t="shared" si="12"/>
        <v>0</v>
      </c>
      <c r="O61" s="138">
        <f t="shared" si="19"/>
        <v>0</v>
      </c>
      <c r="P61" s="69">
        <v>0</v>
      </c>
      <c r="Q61" s="70">
        <f t="shared" si="11"/>
        <v>0</v>
      </c>
      <c r="R61" s="70">
        <f t="shared" si="13"/>
        <v>0</v>
      </c>
      <c r="S61" s="138">
        <f t="shared" si="14"/>
        <v>0</v>
      </c>
      <c r="T61" s="98">
        <v>0</v>
      </c>
      <c r="U61" s="71">
        <f t="shared" si="15"/>
        <v>0</v>
      </c>
      <c r="V61" s="71">
        <f t="shared" si="16"/>
        <v>0</v>
      </c>
      <c r="W61" s="138">
        <f t="shared" si="17"/>
        <v>0</v>
      </c>
      <c r="X61" s="118">
        <f t="shared" si="18"/>
        <v>0</v>
      </c>
    </row>
    <row r="62" spans="1:24" ht="24.95" customHeight="1">
      <c r="A62" s="269" t="s">
        <v>271</v>
      </c>
      <c r="B62" s="266" t="s">
        <v>85</v>
      </c>
      <c r="C62" s="305" t="s">
        <v>86</v>
      </c>
      <c r="D62" s="269">
        <v>79</v>
      </c>
      <c r="E62" s="266" t="s">
        <v>255</v>
      </c>
      <c r="F62" s="28" t="s">
        <v>210</v>
      </c>
      <c r="G62" s="28" t="s">
        <v>95</v>
      </c>
      <c r="H62" s="194">
        <v>28</v>
      </c>
      <c r="I62" s="11">
        <v>12</v>
      </c>
      <c r="J62" s="43">
        <v>1</v>
      </c>
      <c r="K62" s="90" t="s">
        <v>112</v>
      </c>
      <c r="L62" s="69">
        <v>0</v>
      </c>
      <c r="M62" s="70">
        <f t="shared" si="10"/>
        <v>0</v>
      </c>
      <c r="N62" s="70">
        <f t="shared" si="12"/>
        <v>0</v>
      </c>
      <c r="O62" s="138">
        <f t="shared" si="19"/>
        <v>0</v>
      </c>
      <c r="P62" s="69">
        <v>0</v>
      </c>
      <c r="Q62" s="70">
        <f t="shared" si="11"/>
        <v>0</v>
      </c>
      <c r="R62" s="70">
        <f t="shared" si="13"/>
        <v>0</v>
      </c>
      <c r="S62" s="138">
        <f t="shared" si="14"/>
        <v>0</v>
      </c>
      <c r="T62" s="98">
        <v>0</v>
      </c>
      <c r="U62" s="71">
        <f t="shared" si="15"/>
        <v>0</v>
      </c>
      <c r="V62" s="71">
        <f t="shared" si="16"/>
        <v>0</v>
      </c>
      <c r="W62" s="138">
        <f t="shared" si="17"/>
        <v>0</v>
      </c>
      <c r="X62" s="118">
        <f t="shared" si="18"/>
        <v>0</v>
      </c>
    </row>
    <row r="63" spans="1:24" ht="24.95" customHeight="1">
      <c r="A63" s="283"/>
      <c r="B63" s="267"/>
      <c r="C63" s="286"/>
      <c r="D63" s="283"/>
      <c r="E63" s="267"/>
      <c r="F63" s="28" t="s">
        <v>211</v>
      </c>
      <c r="G63" s="28" t="s">
        <v>96</v>
      </c>
      <c r="H63" s="194">
        <v>21</v>
      </c>
      <c r="I63" s="11">
        <v>12</v>
      </c>
      <c r="J63" s="43">
        <v>1</v>
      </c>
      <c r="K63" s="90" t="s">
        <v>112</v>
      </c>
      <c r="L63" s="69">
        <v>0</v>
      </c>
      <c r="M63" s="70">
        <f t="shared" si="10"/>
        <v>0</v>
      </c>
      <c r="N63" s="70">
        <f t="shared" si="12"/>
        <v>0</v>
      </c>
      <c r="O63" s="138">
        <f t="shared" si="19"/>
        <v>0</v>
      </c>
      <c r="P63" s="69">
        <v>0</v>
      </c>
      <c r="Q63" s="70">
        <f t="shared" si="11"/>
        <v>0</v>
      </c>
      <c r="R63" s="70">
        <f t="shared" si="13"/>
        <v>0</v>
      </c>
      <c r="S63" s="138">
        <f t="shared" si="14"/>
        <v>0</v>
      </c>
      <c r="T63" s="98">
        <v>0</v>
      </c>
      <c r="U63" s="71">
        <f t="shared" si="15"/>
        <v>0</v>
      </c>
      <c r="V63" s="71">
        <f t="shared" si="16"/>
        <v>0</v>
      </c>
      <c r="W63" s="138">
        <f t="shared" si="17"/>
        <v>0</v>
      </c>
      <c r="X63" s="118">
        <f t="shared" si="18"/>
        <v>0</v>
      </c>
    </row>
    <row r="64" spans="1:24" ht="24.95" customHeight="1">
      <c r="A64" s="283"/>
      <c r="B64" s="267"/>
      <c r="C64" s="286"/>
      <c r="D64" s="283"/>
      <c r="E64" s="267"/>
      <c r="F64" s="28" t="s">
        <v>212</v>
      </c>
      <c r="G64" s="28" t="s">
        <v>97</v>
      </c>
      <c r="H64" s="194">
        <v>2</v>
      </c>
      <c r="I64" s="11">
        <v>12</v>
      </c>
      <c r="J64" s="43">
        <v>1</v>
      </c>
      <c r="K64" s="90" t="s">
        <v>112</v>
      </c>
      <c r="L64" s="69">
        <v>0</v>
      </c>
      <c r="M64" s="70">
        <f t="shared" si="10"/>
        <v>0</v>
      </c>
      <c r="N64" s="70">
        <f t="shared" si="12"/>
        <v>0</v>
      </c>
      <c r="O64" s="138">
        <f t="shared" si="19"/>
        <v>0</v>
      </c>
      <c r="P64" s="69">
        <v>0</v>
      </c>
      <c r="Q64" s="70">
        <f t="shared" si="11"/>
        <v>0</v>
      </c>
      <c r="R64" s="70">
        <f t="shared" si="13"/>
        <v>0</v>
      </c>
      <c r="S64" s="138">
        <f t="shared" si="14"/>
        <v>0</v>
      </c>
      <c r="T64" s="98">
        <v>0</v>
      </c>
      <c r="U64" s="71">
        <f t="shared" si="15"/>
        <v>0</v>
      </c>
      <c r="V64" s="71">
        <f t="shared" si="16"/>
        <v>0</v>
      </c>
      <c r="W64" s="138">
        <f t="shared" si="17"/>
        <v>0</v>
      </c>
      <c r="X64" s="118">
        <f t="shared" si="18"/>
        <v>0</v>
      </c>
    </row>
    <row r="65" spans="1:26" ht="24.95" customHeight="1">
      <c r="A65" s="270"/>
      <c r="B65" s="291"/>
      <c r="C65" s="306"/>
      <c r="D65" s="270"/>
      <c r="E65" s="291"/>
      <c r="F65" s="40" t="s">
        <v>98</v>
      </c>
      <c r="G65" s="40" t="s">
        <v>99</v>
      </c>
      <c r="H65" s="194">
        <v>1</v>
      </c>
      <c r="I65" s="11">
        <v>12</v>
      </c>
      <c r="J65" s="43">
        <v>1</v>
      </c>
      <c r="K65" s="90" t="s">
        <v>112</v>
      </c>
      <c r="L65" s="69">
        <v>0</v>
      </c>
      <c r="M65" s="70">
        <f t="shared" si="10"/>
        <v>0</v>
      </c>
      <c r="N65" s="70">
        <f t="shared" si="12"/>
        <v>0</v>
      </c>
      <c r="O65" s="138">
        <f t="shared" si="19"/>
        <v>0</v>
      </c>
      <c r="P65" s="69">
        <v>0</v>
      </c>
      <c r="Q65" s="70">
        <f t="shared" si="11"/>
        <v>0</v>
      </c>
      <c r="R65" s="70">
        <f t="shared" si="13"/>
        <v>0</v>
      </c>
      <c r="S65" s="138">
        <f t="shared" si="14"/>
        <v>0</v>
      </c>
      <c r="T65" s="98">
        <v>0</v>
      </c>
      <c r="U65" s="71">
        <f t="shared" si="15"/>
        <v>0</v>
      </c>
      <c r="V65" s="71">
        <f t="shared" si="16"/>
        <v>0</v>
      </c>
      <c r="W65" s="138">
        <f t="shared" si="17"/>
        <v>0</v>
      </c>
      <c r="X65" s="118">
        <f t="shared" si="18"/>
        <v>0</v>
      </c>
    </row>
    <row r="66" spans="1:26" ht="24.95" customHeight="1">
      <c r="A66" s="269" t="s">
        <v>272</v>
      </c>
      <c r="B66" s="266" t="s">
        <v>85</v>
      </c>
      <c r="C66" s="305" t="s">
        <v>86</v>
      </c>
      <c r="D66" s="269">
        <v>82</v>
      </c>
      <c r="E66" s="266" t="s">
        <v>253</v>
      </c>
      <c r="F66" s="28" t="s">
        <v>183</v>
      </c>
      <c r="G66" s="28" t="s">
        <v>90</v>
      </c>
      <c r="H66" s="194">
        <v>26</v>
      </c>
      <c r="I66" s="11">
        <v>12</v>
      </c>
      <c r="J66" s="43">
        <v>1</v>
      </c>
      <c r="K66" s="90" t="s">
        <v>112</v>
      </c>
      <c r="L66" s="69">
        <v>0</v>
      </c>
      <c r="M66" s="70">
        <f t="shared" si="10"/>
        <v>0</v>
      </c>
      <c r="N66" s="70">
        <f t="shared" si="12"/>
        <v>0</v>
      </c>
      <c r="O66" s="138">
        <f t="shared" si="19"/>
        <v>0</v>
      </c>
      <c r="P66" s="69">
        <v>0</v>
      </c>
      <c r="Q66" s="70">
        <f t="shared" si="11"/>
        <v>0</v>
      </c>
      <c r="R66" s="70">
        <f t="shared" si="13"/>
        <v>0</v>
      </c>
      <c r="S66" s="138">
        <f t="shared" si="14"/>
        <v>0</v>
      </c>
      <c r="T66" s="98">
        <v>0</v>
      </c>
      <c r="U66" s="71">
        <f t="shared" si="15"/>
        <v>0</v>
      </c>
      <c r="V66" s="71">
        <f t="shared" si="16"/>
        <v>0</v>
      </c>
      <c r="W66" s="138">
        <f t="shared" si="17"/>
        <v>0</v>
      </c>
      <c r="X66" s="118">
        <f t="shared" si="18"/>
        <v>0</v>
      </c>
    </row>
    <row r="67" spans="1:26" ht="24.95" customHeight="1">
      <c r="A67" s="283"/>
      <c r="B67" s="267"/>
      <c r="C67" s="286"/>
      <c r="D67" s="283"/>
      <c r="E67" s="267"/>
      <c r="F67" s="28" t="s">
        <v>195</v>
      </c>
      <c r="G67" s="28" t="s">
        <v>76</v>
      </c>
      <c r="H67" s="194">
        <v>12</v>
      </c>
      <c r="I67" s="11">
        <v>12</v>
      </c>
      <c r="J67" s="43">
        <v>1</v>
      </c>
      <c r="K67" s="90" t="s">
        <v>112</v>
      </c>
      <c r="L67" s="69">
        <v>0</v>
      </c>
      <c r="M67" s="70">
        <f t="shared" si="10"/>
        <v>0</v>
      </c>
      <c r="N67" s="70">
        <f t="shared" si="12"/>
        <v>0</v>
      </c>
      <c r="O67" s="138">
        <f t="shared" si="19"/>
        <v>0</v>
      </c>
      <c r="P67" s="69">
        <v>0</v>
      </c>
      <c r="Q67" s="70">
        <f t="shared" si="11"/>
        <v>0</v>
      </c>
      <c r="R67" s="70">
        <f t="shared" si="13"/>
        <v>0</v>
      </c>
      <c r="S67" s="138">
        <f t="shared" si="14"/>
        <v>0</v>
      </c>
      <c r="T67" s="98">
        <v>0</v>
      </c>
      <c r="U67" s="71">
        <f t="shared" si="15"/>
        <v>0</v>
      </c>
      <c r="V67" s="71">
        <f t="shared" si="16"/>
        <v>0</v>
      </c>
      <c r="W67" s="138">
        <f t="shared" si="17"/>
        <v>0</v>
      </c>
      <c r="X67" s="118">
        <f t="shared" si="18"/>
        <v>0</v>
      </c>
    </row>
    <row r="68" spans="1:26" ht="24.95" customHeight="1" thickBot="1">
      <c r="A68" s="283"/>
      <c r="B68" s="267"/>
      <c r="C68" s="286"/>
      <c r="D68" s="283"/>
      <c r="E68" s="267"/>
      <c r="F68" s="147" t="s">
        <v>213</v>
      </c>
      <c r="G68" s="147" t="s">
        <v>100</v>
      </c>
      <c r="H68" s="203">
        <v>15</v>
      </c>
      <c r="I68" s="145">
        <v>12</v>
      </c>
      <c r="J68" s="146">
        <v>1</v>
      </c>
      <c r="K68" s="91" t="s">
        <v>112</v>
      </c>
      <c r="L68" s="69">
        <v>0</v>
      </c>
      <c r="M68" s="70">
        <f t="shared" si="10"/>
        <v>0</v>
      </c>
      <c r="N68" s="70">
        <f t="shared" si="12"/>
        <v>0</v>
      </c>
      <c r="O68" s="138">
        <f t="shared" si="19"/>
        <v>0</v>
      </c>
      <c r="P68" s="69">
        <v>0</v>
      </c>
      <c r="Q68" s="70">
        <f t="shared" si="11"/>
        <v>0</v>
      </c>
      <c r="R68" s="70">
        <f t="shared" si="13"/>
        <v>0</v>
      </c>
      <c r="S68" s="138">
        <f t="shared" si="14"/>
        <v>0</v>
      </c>
      <c r="T68" s="98">
        <v>0</v>
      </c>
      <c r="U68" s="71">
        <f t="shared" si="15"/>
        <v>0</v>
      </c>
      <c r="V68" s="71">
        <f t="shared" si="16"/>
        <v>0</v>
      </c>
      <c r="W68" s="138">
        <f t="shared" si="17"/>
        <v>0</v>
      </c>
      <c r="X68" s="118">
        <f t="shared" si="18"/>
        <v>0</v>
      </c>
    </row>
    <row r="69" spans="1:26" ht="24.95" customHeight="1">
      <c r="A69" s="282" t="s">
        <v>273</v>
      </c>
      <c r="B69" s="284" t="s">
        <v>140</v>
      </c>
      <c r="C69" s="285" t="s">
        <v>104</v>
      </c>
      <c r="D69" s="282">
        <v>11</v>
      </c>
      <c r="E69" s="284" t="s">
        <v>247</v>
      </c>
      <c r="F69" s="334" t="s">
        <v>217</v>
      </c>
      <c r="G69" s="37" t="s">
        <v>105</v>
      </c>
      <c r="H69" s="200">
        <v>4</v>
      </c>
      <c r="I69" s="14">
        <v>12</v>
      </c>
      <c r="J69" s="45">
        <v>1</v>
      </c>
      <c r="K69" s="92" t="s">
        <v>112</v>
      </c>
      <c r="L69" s="75">
        <v>0</v>
      </c>
      <c r="M69" s="76">
        <f t="shared" si="10"/>
        <v>0</v>
      </c>
      <c r="N69" s="76">
        <f t="shared" si="12"/>
        <v>0</v>
      </c>
      <c r="O69" s="140">
        <f t="shared" si="19"/>
        <v>0</v>
      </c>
      <c r="P69" s="75">
        <v>0</v>
      </c>
      <c r="Q69" s="76">
        <f t="shared" si="11"/>
        <v>0</v>
      </c>
      <c r="R69" s="76">
        <f t="shared" si="13"/>
        <v>0</v>
      </c>
      <c r="S69" s="140">
        <f t="shared" si="14"/>
        <v>0</v>
      </c>
      <c r="T69" s="102">
        <v>0</v>
      </c>
      <c r="U69" s="77">
        <f t="shared" si="15"/>
        <v>0</v>
      </c>
      <c r="V69" s="77">
        <f t="shared" si="16"/>
        <v>0</v>
      </c>
      <c r="W69" s="140">
        <f t="shared" si="17"/>
        <v>0</v>
      </c>
      <c r="X69" s="120">
        <f t="shared" si="18"/>
        <v>0</v>
      </c>
    </row>
    <row r="70" spans="1:26" ht="24.95" customHeight="1">
      <c r="A70" s="283"/>
      <c r="B70" s="267"/>
      <c r="C70" s="286"/>
      <c r="D70" s="283"/>
      <c r="E70" s="267"/>
      <c r="F70" s="335"/>
      <c r="G70" s="41" t="s">
        <v>106</v>
      </c>
      <c r="H70" s="204">
        <v>25</v>
      </c>
      <c r="I70" s="11">
        <v>12</v>
      </c>
      <c r="J70" s="43">
        <v>1</v>
      </c>
      <c r="K70" s="93" t="s">
        <v>112</v>
      </c>
      <c r="L70" s="69">
        <v>0</v>
      </c>
      <c r="M70" s="70">
        <f t="shared" si="10"/>
        <v>0</v>
      </c>
      <c r="N70" s="70">
        <f t="shared" si="12"/>
        <v>0</v>
      </c>
      <c r="O70" s="138">
        <f t="shared" si="19"/>
        <v>0</v>
      </c>
      <c r="P70" s="69">
        <v>0</v>
      </c>
      <c r="Q70" s="70">
        <f t="shared" si="11"/>
        <v>0</v>
      </c>
      <c r="R70" s="70">
        <f t="shared" si="13"/>
        <v>0</v>
      </c>
      <c r="S70" s="138">
        <f t="shared" si="14"/>
        <v>0</v>
      </c>
      <c r="T70" s="98">
        <v>0</v>
      </c>
      <c r="U70" s="71">
        <f t="shared" si="15"/>
        <v>0</v>
      </c>
      <c r="V70" s="71">
        <f t="shared" si="16"/>
        <v>0</v>
      </c>
      <c r="W70" s="138">
        <f t="shared" si="17"/>
        <v>0</v>
      </c>
      <c r="X70" s="118">
        <f t="shared" si="18"/>
        <v>0</v>
      </c>
    </row>
    <row r="71" spans="1:26" ht="24.95" customHeight="1" thickBot="1">
      <c r="A71" s="281"/>
      <c r="B71" s="268"/>
      <c r="C71" s="287"/>
      <c r="D71" s="281"/>
      <c r="E71" s="268"/>
      <c r="F71" s="336"/>
      <c r="G71" s="148" t="s">
        <v>107</v>
      </c>
      <c r="H71" s="196">
        <v>5</v>
      </c>
      <c r="I71" s="12">
        <v>12</v>
      </c>
      <c r="J71" s="46">
        <v>1</v>
      </c>
      <c r="K71" s="94" t="s">
        <v>112</v>
      </c>
      <c r="L71" s="78">
        <v>0</v>
      </c>
      <c r="M71" s="79">
        <f t="shared" si="10"/>
        <v>0</v>
      </c>
      <c r="N71" s="79">
        <f t="shared" si="12"/>
        <v>0</v>
      </c>
      <c r="O71" s="141">
        <f t="shared" si="19"/>
        <v>0</v>
      </c>
      <c r="P71" s="78">
        <v>0</v>
      </c>
      <c r="Q71" s="79">
        <f t="shared" si="11"/>
        <v>0</v>
      </c>
      <c r="R71" s="79">
        <f t="shared" si="13"/>
        <v>0</v>
      </c>
      <c r="S71" s="141">
        <f t="shared" si="14"/>
        <v>0</v>
      </c>
      <c r="T71" s="103">
        <v>0</v>
      </c>
      <c r="U71" s="80">
        <f t="shared" si="15"/>
        <v>0</v>
      </c>
      <c r="V71" s="80">
        <f t="shared" si="16"/>
        <v>0</v>
      </c>
      <c r="W71" s="141">
        <f t="shared" si="17"/>
        <v>0</v>
      </c>
      <c r="X71" s="121">
        <f t="shared" si="18"/>
        <v>0</v>
      </c>
    </row>
    <row r="72" spans="1:26" ht="24.95" customHeight="1" thickBot="1">
      <c r="A72" s="125" t="s">
        <v>274</v>
      </c>
      <c r="B72" s="126" t="s">
        <v>139</v>
      </c>
      <c r="C72" s="127" t="s">
        <v>108</v>
      </c>
      <c r="D72" s="125">
        <v>2</v>
      </c>
      <c r="E72" s="126" t="s">
        <v>248</v>
      </c>
      <c r="F72" s="128" t="s">
        <v>218</v>
      </c>
      <c r="G72" s="128" t="s">
        <v>109</v>
      </c>
      <c r="H72" s="205">
        <v>13</v>
      </c>
      <c r="I72" s="127">
        <v>12</v>
      </c>
      <c r="J72" s="125">
        <v>1</v>
      </c>
      <c r="K72" s="129" t="s">
        <v>112</v>
      </c>
      <c r="L72" s="130">
        <v>0</v>
      </c>
      <c r="M72" s="131">
        <f t="shared" si="10"/>
        <v>0</v>
      </c>
      <c r="N72" s="131">
        <f t="shared" si="12"/>
        <v>0</v>
      </c>
      <c r="O72" s="143">
        <f t="shared" si="19"/>
        <v>0</v>
      </c>
      <c r="P72" s="130">
        <v>0</v>
      </c>
      <c r="Q72" s="131">
        <f t="shared" si="11"/>
        <v>0</v>
      </c>
      <c r="R72" s="131">
        <f t="shared" si="13"/>
        <v>0</v>
      </c>
      <c r="S72" s="143">
        <f t="shared" si="14"/>
        <v>0</v>
      </c>
      <c r="T72" s="132">
        <v>0</v>
      </c>
      <c r="U72" s="133">
        <f t="shared" si="15"/>
        <v>0</v>
      </c>
      <c r="V72" s="133">
        <f t="shared" si="16"/>
        <v>0</v>
      </c>
      <c r="W72" s="143">
        <f t="shared" si="17"/>
        <v>0</v>
      </c>
      <c r="X72" s="134">
        <f t="shared" si="18"/>
        <v>0</v>
      </c>
    </row>
    <row r="73" spans="1:26" ht="18.75" thickBot="1">
      <c r="D73" s="3"/>
      <c r="H73" s="202">
        <f>SUM(H17:H72)</f>
        <v>680</v>
      </c>
      <c r="I73" s="2"/>
      <c r="J73" s="2"/>
      <c r="K73" s="7"/>
      <c r="L73" s="8"/>
      <c r="M73" s="321"/>
      <c r="N73" s="321"/>
      <c r="O73" s="322">
        <f>SUM(O17:O72)</f>
        <v>0</v>
      </c>
      <c r="P73" s="8"/>
      <c r="Q73" s="8"/>
      <c r="R73" s="8"/>
      <c r="S73" s="315">
        <f>SUM(S17:S72)</f>
        <v>0</v>
      </c>
      <c r="T73" s="107"/>
      <c r="U73" s="107"/>
      <c r="V73" s="107"/>
      <c r="W73" s="319">
        <f>SUM(W17:W72)</f>
        <v>0</v>
      </c>
      <c r="X73" s="317">
        <f>SUM(X17:X72)</f>
        <v>0</v>
      </c>
    </row>
    <row r="74" spans="1:26" ht="18.75" thickBot="1">
      <c r="D74" s="3"/>
      <c r="H74" s="1"/>
      <c r="I74" s="2"/>
      <c r="J74" s="2"/>
      <c r="K74" s="7"/>
      <c r="L74" s="8"/>
      <c r="M74" s="321"/>
      <c r="N74" s="321"/>
      <c r="O74" s="323"/>
      <c r="P74" s="8"/>
      <c r="Q74" s="8"/>
      <c r="R74" s="8"/>
      <c r="S74" s="316"/>
      <c r="T74" s="108"/>
      <c r="U74" s="108"/>
      <c r="V74" s="108"/>
      <c r="W74" s="320"/>
      <c r="X74" s="318"/>
    </row>
    <row r="75" spans="1:26" ht="18.75" thickBot="1">
      <c r="B75" s="25"/>
      <c r="C75" s="25"/>
      <c r="D75" s="25"/>
      <c r="E75" s="25"/>
      <c r="F75" s="10"/>
      <c r="H75" s="1"/>
      <c r="I75" s="2"/>
      <c r="J75" s="2"/>
      <c r="K75" s="54" t="s">
        <v>113</v>
      </c>
      <c r="L75" s="54"/>
      <c r="M75" s="54"/>
      <c r="N75" s="109">
        <v>0.3</v>
      </c>
      <c r="O75" s="105">
        <f>O73*60%</f>
        <v>0</v>
      </c>
      <c r="S75" s="104">
        <f>S73*60%</f>
        <v>0</v>
      </c>
      <c r="T75" s="106"/>
      <c r="U75" s="106"/>
      <c r="V75" s="106"/>
      <c r="W75" s="104">
        <f>W73*60%</f>
        <v>0</v>
      </c>
      <c r="X75" s="123">
        <f>X73*60%</f>
        <v>0</v>
      </c>
    </row>
    <row r="76" spans="1:26" ht="18.75" thickBot="1">
      <c r="B76" s="25"/>
      <c r="C76" s="25"/>
      <c r="D76" s="25"/>
      <c r="E76" s="25"/>
      <c r="F76" s="10"/>
      <c r="H76" s="1"/>
      <c r="I76" s="2"/>
      <c r="J76" s="2"/>
      <c r="K76" s="54" t="s">
        <v>114</v>
      </c>
      <c r="L76" s="54"/>
      <c r="M76" s="54"/>
      <c r="N76" s="109">
        <v>0.7</v>
      </c>
      <c r="O76" s="105">
        <f>O73*40%</f>
        <v>0</v>
      </c>
      <c r="S76" s="104">
        <f>S73*40%</f>
        <v>0</v>
      </c>
      <c r="T76" s="106"/>
      <c r="U76" s="106"/>
      <c r="V76" s="106"/>
      <c r="W76" s="104">
        <f>W73*40%</f>
        <v>0</v>
      </c>
      <c r="X76" s="123">
        <f>X73*40%</f>
        <v>0</v>
      </c>
    </row>
    <row r="77" spans="1:26" ht="18">
      <c r="B77" s="25"/>
      <c r="C77" s="25"/>
      <c r="D77" s="25"/>
      <c r="E77" s="25"/>
      <c r="F77" s="10"/>
      <c r="H77" s="1"/>
      <c r="I77" s="2"/>
      <c r="J77" s="2"/>
      <c r="K77" s="54"/>
      <c r="L77" s="54"/>
      <c r="M77" s="54"/>
      <c r="N77" s="109"/>
      <c r="O77" s="97"/>
      <c r="S77" s="110"/>
      <c r="T77" s="106"/>
      <c r="U77" s="106"/>
      <c r="V77" s="106"/>
      <c r="W77" s="110"/>
      <c r="X77" s="97"/>
    </row>
    <row r="78" spans="1:26" ht="66" customHeight="1">
      <c r="B78" s="288" t="s">
        <v>318</v>
      </c>
      <c r="C78" s="289"/>
      <c r="D78" s="289"/>
      <c r="E78" s="289"/>
      <c r="F78" s="290"/>
      <c r="G78" s="307" t="s">
        <v>319</v>
      </c>
      <c r="H78" s="308"/>
      <c r="I78" s="308"/>
      <c r="J78" s="309"/>
      <c r="K78" s="193" t="s">
        <v>329</v>
      </c>
      <c r="L78" s="176" t="s">
        <v>321</v>
      </c>
      <c r="M78" s="176" t="s">
        <v>322</v>
      </c>
      <c r="N78" s="310" t="s">
        <v>323</v>
      </c>
      <c r="O78" s="311"/>
      <c r="P78" s="175" t="s">
        <v>320</v>
      </c>
      <c r="Q78" s="176" t="s">
        <v>321</v>
      </c>
      <c r="R78" s="176" t="s">
        <v>322</v>
      </c>
      <c r="S78" s="310" t="s">
        <v>323</v>
      </c>
      <c r="T78" s="311"/>
      <c r="U78" s="175" t="s">
        <v>324</v>
      </c>
      <c r="V78" s="176" t="s">
        <v>117</v>
      </c>
      <c r="W78" s="176" t="s">
        <v>322</v>
      </c>
      <c r="X78" s="180" t="s">
        <v>325</v>
      </c>
      <c r="Y78" s="191" t="s">
        <v>326</v>
      </c>
      <c r="Z78" s="181"/>
    </row>
    <row r="79" spans="1:26" ht="15.75" customHeight="1">
      <c r="B79" s="247" t="s">
        <v>336</v>
      </c>
      <c r="C79" s="248"/>
      <c r="D79" s="248"/>
      <c r="E79" s="248"/>
      <c r="F79" s="249"/>
      <c r="G79" s="174"/>
      <c r="H79" s="173">
        <v>2025</v>
      </c>
      <c r="I79" s="173">
        <v>2026</v>
      </c>
      <c r="J79" s="192">
        <v>2027</v>
      </c>
      <c r="K79" s="325">
        <v>0</v>
      </c>
      <c r="L79" s="253">
        <f>K79*H80</f>
        <v>0</v>
      </c>
      <c r="M79" s="253">
        <f>L79*23%</f>
        <v>0</v>
      </c>
      <c r="N79" s="256">
        <f>L79+M79</f>
        <v>0</v>
      </c>
      <c r="O79" s="257"/>
      <c r="P79" s="231">
        <v>0</v>
      </c>
      <c r="Q79" s="234">
        <f>P79*I80</f>
        <v>0</v>
      </c>
      <c r="R79" s="234">
        <f>Q79*23%</f>
        <v>0</v>
      </c>
      <c r="S79" s="237">
        <f>Q79+R79</f>
        <v>0</v>
      </c>
      <c r="T79" s="238"/>
      <c r="U79" s="219">
        <v>0</v>
      </c>
      <c r="V79" s="222">
        <f>U79*J80</f>
        <v>0</v>
      </c>
      <c r="W79" s="222">
        <f>V79*23%</f>
        <v>0</v>
      </c>
      <c r="X79" s="225">
        <f>V79+W79</f>
        <v>0</v>
      </c>
      <c r="Y79" s="228">
        <f>M79+R79+W79</f>
        <v>0</v>
      </c>
      <c r="Z79" s="324"/>
    </row>
    <row r="80" spans="1:26" ht="15" customHeight="1">
      <c r="B80" s="247"/>
      <c r="C80" s="248"/>
      <c r="D80" s="248"/>
      <c r="E80" s="248"/>
      <c r="F80" s="249"/>
      <c r="G80" s="174"/>
      <c r="H80" s="243">
        <v>40</v>
      </c>
      <c r="I80" s="243">
        <v>40</v>
      </c>
      <c r="J80" s="245">
        <v>40</v>
      </c>
      <c r="K80" s="326"/>
      <c r="L80" s="254"/>
      <c r="M80" s="254"/>
      <c r="N80" s="258"/>
      <c r="O80" s="259"/>
      <c r="P80" s="232"/>
      <c r="Q80" s="235"/>
      <c r="R80" s="235"/>
      <c r="S80" s="239"/>
      <c r="T80" s="240"/>
      <c r="U80" s="220"/>
      <c r="V80" s="223"/>
      <c r="W80" s="223"/>
      <c r="X80" s="226"/>
      <c r="Y80" s="229"/>
      <c r="Z80" s="324"/>
    </row>
    <row r="81" spans="1:26" ht="15" customHeight="1">
      <c r="A81" s="338"/>
      <c r="B81" s="250"/>
      <c r="C81" s="251"/>
      <c r="D81" s="251"/>
      <c r="E81" s="251"/>
      <c r="F81" s="252"/>
      <c r="G81" s="174"/>
      <c r="H81" s="244"/>
      <c r="I81" s="244"/>
      <c r="J81" s="246"/>
      <c r="K81" s="327"/>
      <c r="L81" s="255"/>
      <c r="M81" s="255"/>
      <c r="N81" s="260"/>
      <c r="O81" s="261"/>
      <c r="P81" s="233"/>
      <c r="Q81" s="236"/>
      <c r="R81" s="236"/>
      <c r="S81" s="241"/>
      <c r="T81" s="242"/>
      <c r="U81" s="221"/>
      <c r="V81" s="224"/>
      <c r="W81" s="224"/>
      <c r="X81" s="227"/>
      <c r="Y81" s="230"/>
      <c r="Z81" s="324"/>
    </row>
    <row r="82" spans="1:26" ht="15" customHeight="1">
      <c r="A82" s="338"/>
      <c r="B82" s="339"/>
      <c r="C82" s="339"/>
      <c r="D82" s="339"/>
      <c r="E82" s="339"/>
      <c r="F82" s="340"/>
      <c r="G82" s="341"/>
      <c r="H82" s="341"/>
      <c r="I82" s="341"/>
      <c r="J82" s="341"/>
      <c r="K82" s="341"/>
      <c r="L82" s="337"/>
      <c r="M82" s="337"/>
      <c r="N82" s="337"/>
      <c r="O82" s="337"/>
      <c r="P82" s="56"/>
      <c r="Q82" s="56"/>
      <c r="R82" s="56"/>
      <c r="S82" s="55"/>
      <c r="T82" s="55"/>
      <c r="U82" s="55"/>
      <c r="V82" s="55"/>
      <c r="W82" s="55"/>
      <c r="X82" s="52"/>
      <c r="Y82" s="56"/>
    </row>
    <row r="83" spans="1:26">
      <c r="A83" s="338"/>
      <c r="B83" s="339"/>
      <c r="C83" s="339"/>
      <c r="D83" s="339"/>
      <c r="E83" s="339"/>
      <c r="F83" s="340"/>
      <c r="G83" s="341"/>
      <c r="H83" s="341"/>
      <c r="I83" s="341"/>
      <c r="J83" s="341"/>
      <c r="K83" s="341"/>
      <c r="L83" s="337"/>
      <c r="M83" s="337"/>
      <c r="N83" s="337"/>
      <c r="O83" s="337"/>
      <c r="P83" s="56"/>
      <c r="Q83" s="56"/>
      <c r="R83" s="56"/>
      <c r="S83" s="55"/>
      <c r="T83" s="55"/>
      <c r="U83" s="55"/>
      <c r="V83" s="55"/>
      <c r="W83" s="55"/>
      <c r="X83" s="52"/>
      <c r="Y83" s="56"/>
    </row>
    <row r="84" spans="1:26">
      <c r="A84" s="338"/>
      <c r="B84" s="339"/>
      <c r="C84" s="339"/>
      <c r="D84" s="339"/>
      <c r="E84" s="339"/>
      <c r="F84" s="340"/>
      <c r="G84" s="341"/>
      <c r="H84" s="341"/>
      <c r="I84" s="341"/>
      <c r="J84" s="341"/>
      <c r="K84" s="341"/>
      <c r="L84" s="337"/>
      <c r="M84" s="337"/>
      <c r="N84" s="337"/>
      <c r="O84" s="337"/>
      <c r="P84" s="56"/>
      <c r="Q84" s="56"/>
      <c r="R84" s="56"/>
      <c r="S84" s="55"/>
      <c r="T84" s="55"/>
      <c r="U84" s="55"/>
      <c r="V84" s="55"/>
      <c r="W84" s="55"/>
      <c r="X84" s="52"/>
      <c r="Y84" s="56"/>
    </row>
    <row r="85" spans="1:26" ht="30" customHeight="1">
      <c r="A85" s="177"/>
      <c r="B85" s="177"/>
      <c r="C85" s="177"/>
      <c r="D85" s="177"/>
      <c r="E85" s="177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211" t="s">
        <v>110</v>
      </c>
      <c r="Q85" s="212"/>
      <c r="R85" s="215" t="s">
        <v>327</v>
      </c>
      <c r="S85" s="216"/>
      <c r="T85" s="215" t="s">
        <v>118</v>
      </c>
      <c r="U85" s="216"/>
      <c r="V85" s="217" t="s">
        <v>328</v>
      </c>
      <c r="W85" s="218"/>
      <c r="X85" s="179"/>
      <c r="Y85" s="178"/>
    </row>
    <row r="86" spans="1:26" ht="30" customHeight="1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213"/>
      <c r="Q86" s="214"/>
      <c r="R86" s="217">
        <f>V86/1.23</f>
        <v>0</v>
      </c>
      <c r="S86" s="218"/>
      <c r="T86" s="217">
        <f>R86*23%</f>
        <v>0</v>
      </c>
      <c r="U86" s="218"/>
      <c r="V86" s="217">
        <f>X73+Z79</f>
        <v>0</v>
      </c>
      <c r="W86" s="218"/>
      <c r="X86" s="111"/>
    </row>
    <row r="87" spans="1:26" ht="30" customHeight="1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111"/>
      <c r="S87" s="111"/>
      <c r="T87" s="111"/>
      <c r="U87" s="111"/>
      <c r="V87" s="111"/>
      <c r="W87" s="111"/>
      <c r="X87" s="111"/>
    </row>
    <row r="88" spans="1:26" ht="18.75" customHeight="1">
      <c r="A88" s="56"/>
      <c r="B88" s="57"/>
      <c r="C88" s="57"/>
      <c r="D88" s="57"/>
      <c r="E88" s="57"/>
      <c r="F88" s="10"/>
      <c r="G88" s="56"/>
      <c r="H88" s="58"/>
      <c r="I88" s="59"/>
      <c r="J88" s="59"/>
      <c r="K88" s="60"/>
      <c r="L88" s="60"/>
      <c r="M88" s="60"/>
      <c r="N88" s="61"/>
      <c r="O88" s="52"/>
      <c r="P88" s="56"/>
      <c r="Q88" s="56"/>
      <c r="R88" s="111"/>
      <c r="S88" s="111"/>
      <c r="T88" s="111"/>
      <c r="U88" s="111"/>
      <c r="V88" s="111"/>
      <c r="W88" s="111"/>
      <c r="X88" s="111"/>
    </row>
    <row r="89" spans="1:26" ht="18.75">
      <c r="A89" s="56"/>
      <c r="B89" s="57"/>
      <c r="C89" s="57"/>
      <c r="D89" s="57"/>
      <c r="E89" s="57"/>
      <c r="F89" s="10"/>
      <c r="G89" s="56"/>
      <c r="H89" s="58"/>
      <c r="I89" s="59"/>
      <c r="J89" s="59"/>
      <c r="K89" s="60"/>
      <c r="L89" s="60"/>
      <c r="M89" s="60"/>
      <c r="N89" s="61"/>
      <c r="O89" s="52"/>
      <c r="P89" s="56"/>
      <c r="Q89" s="56"/>
      <c r="R89" s="62"/>
      <c r="S89" s="63"/>
      <c r="T89" s="63"/>
      <c r="U89" s="63"/>
      <c r="V89" s="63"/>
      <c r="W89" s="63"/>
      <c r="X89" s="64"/>
    </row>
    <row r="90" spans="1:26" ht="18.75">
      <c r="A90" s="56"/>
      <c r="B90" s="274"/>
      <c r="C90" s="274"/>
      <c r="D90" s="274"/>
      <c r="E90" s="274"/>
      <c r="F90" s="274"/>
      <c r="G90" s="56"/>
      <c r="H90" s="58"/>
      <c r="I90" s="59"/>
      <c r="J90" s="59"/>
      <c r="K90" s="60"/>
      <c r="L90" s="60"/>
      <c r="M90" s="60"/>
      <c r="N90" s="61"/>
      <c r="O90" s="52"/>
      <c r="P90" s="56"/>
      <c r="Q90" s="56"/>
      <c r="R90" s="62"/>
      <c r="S90" s="63"/>
      <c r="T90" s="63"/>
      <c r="U90" s="63"/>
      <c r="V90" s="63"/>
      <c r="W90" s="63"/>
      <c r="X90" s="64"/>
    </row>
    <row r="91" spans="1:26" ht="18">
      <c r="D91" s="3"/>
      <c r="H91" s="1"/>
      <c r="I91" s="2"/>
      <c r="J91" s="2"/>
      <c r="O91" s="52"/>
      <c r="S91" s="51"/>
      <c r="T91" s="51"/>
      <c r="U91" s="51"/>
      <c r="V91" s="51"/>
      <c r="W91" s="51"/>
      <c r="X91" s="52"/>
    </row>
    <row r="92" spans="1:26" ht="18">
      <c r="B92" s="25"/>
      <c r="C92" s="25"/>
      <c r="D92" s="25" t="s">
        <v>332</v>
      </c>
      <c r="E92" s="25"/>
      <c r="H92" s="1"/>
      <c r="I92" s="2"/>
      <c r="J92" s="2"/>
    </row>
    <row r="93" spans="1:26" ht="18">
      <c r="D93" s="3"/>
      <c r="H93" s="1"/>
      <c r="I93" s="2"/>
      <c r="J93" s="2"/>
    </row>
    <row r="94" spans="1:26" ht="18.75">
      <c r="D94" s="3"/>
      <c r="E94" s="53"/>
      <c r="F94" s="65"/>
      <c r="G94" s="53"/>
      <c r="H94" s="66"/>
      <c r="I94" s="2"/>
      <c r="J94" s="2"/>
      <c r="K94" s="26"/>
      <c r="L94" s="26"/>
      <c r="M94" s="26"/>
    </row>
    <row r="95" spans="1:26" ht="18">
      <c r="D95" s="3"/>
      <c r="E95" s="100"/>
      <c r="F95" s="100"/>
      <c r="G95" s="100"/>
      <c r="H95" s="68"/>
      <c r="I95" s="27"/>
      <c r="J95" s="27"/>
      <c r="K95" s="27"/>
      <c r="L95" s="27"/>
      <c r="M95" s="27"/>
    </row>
    <row r="96" spans="1:26" ht="18">
      <c r="D96" s="3"/>
      <c r="E96" s="100"/>
      <c r="F96" s="100"/>
      <c r="G96" s="100"/>
      <c r="H96" s="68"/>
      <c r="I96" s="27"/>
      <c r="J96" s="27"/>
      <c r="K96" s="27"/>
      <c r="L96" s="27"/>
      <c r="M96" s="27"/>
    </row>
    <row r="97" spans="4:13" ht="18">
      <c r="D97" s="3"/>
      <c r="E97" s="100"/>
      <c r="F97" s="100"/>
      <c r="G97" s="100"/>
      <c r="H97" s="68"/>
      <c r="I97" s="27"/>
      <c r="J97" s="27"/>
      <c r="K97" s="27"/>
      <c r="L97" s="27"/>
      <c r="M97" s="27"/>
    </row>
    <row r="98" spans="4:13" ht="18">
      <c r="D98" s="3"/>
      <c r="E98" s="100"/>
      <c r="F98" s="100"/>
      <c r="G98" s="100"/>
      <c r="H98" s="68"/>
      <c r="I98" s="27"/>
      <c r="J98" s="27"/>
      <c r="K98" s="27"/>
      <c r="L98" s="27"/>
      <c r="M98" s="27"/>
    </row>
    <row r="99" spans="4:13" ht="18">
      <c r="D99" s="3"/>
      <c r="H99" s="1"/>
      <c r="I99" s="2"/>
      <c r="J99" s="2"/>
    </row>
    <row r="100" spans="4:13" ht="18">
      <c r="D100" s="3"/>
      <c r="H100" s="1"/>
      <c r="I100" s="2"/>
      <c r="J100" s="2"/>
    </row>
  </sheetData>
  <mergeCells count="160">
    <mergeCell ref="N82:N84"/>
    <mergeCell ref="O82:O84"/>
    <mergeCell ref="M73:M74"/>
    <mergeCell ref="N73:N74"/>
    <mergeCell ref="O73:O74"/>
    <mergeCell ref="S73:S74"/>
    <mergeCell ref="A81:A84"/>
    <mergeCell ref="B90:F90"/>
    <mergeCell ref="B82:E84"/>
    <mergeCell ref="F82:F84"/>
    <mergeCell ref="L82:L84"/>
    <mergeCell ref="M82:M84"/>
    <mergeCell ref="G82:K84"/>
    <mergeCell ref="R79:R81"/>
    <mergeCell ref="S79:T81"/>
    <mergeCell ref="A69:A71"/>
    <mergeCell ref="B69:B71"/>
    <mergeCell ref="C69:C71"/>
    <mergeCell ref="D69:D71"/>
    <mergeCell ref="E69:E71"/>
    <mergeCell ref="F69:F71"/>
    <mergeCell ref="W73:W74"/>
    <mergeCell ref="X73:X74"/>
    <mergeCell ref="A62:A65"/>
    <mergeCell ref="B62:B65"/>
    <mergeCell ref="C62:C65"/>
    <mergeCell ref="D62:D65"/>
    <mergeCell ref="E62:E65"/>
    <mergeCell ref="A66:A68"/>
    <mergeCell ref="B66:B68"/>
    <mergeCell ref="C66:C68"/>
    <mergeCell ref="D66:D68"/>
    <mergeCell ref="E66:E68"/>
    <mergeCell ref="A54:A55"/>
    <mergeCell ref="B54:B55"/>
    <mergeCell ref="C54:C55"/>
    <mergeCell ref="D54:D55"/>
    <mergeCell ref="E54:E55"/>
    <mergeCell ref="A56:A60"/>
    <mergeCell ref="B56:B60"/>
    <mergeCell ref="C56:C60"/>
    <mergeCell ref="D56:D60"/>
    <mergeCell ref="E56:E60"/>
    <mergeCell ref="A50:A51"/>
    <mergeCell ref="B50:B51"/>
    <mergeCell ref="C50:C51"/>
    <mergeCell ref="D50:D51"/>
    <mergeCell ref="E50:E51"/>
    <mergeCell ref="A52:A53"/>
    <mergeCell ref="B52:B53"/>
    <mergeCell ref="C52:C53"/>
    <mergeCell ref="D52:D53"/>
    <mergeCell ref="E52:E53"/>
    <mergeCell ref="A45:A46"/>
    <mergeCell ref="B45:B46"/>
    <mergeCell ref="C45:C46"/>
    <mergeCell ref="D45:D46"/>
    <mergeCell ref="E45:E46"/>
    <mergeCell ref="A47:A49"/>
    <mergeCell ref="B47:B49"/>
    <mergeCell ref="C47:C49"/>
    <mergeCell ref="D47:D49"/>
    <mergeCell ref="E47:E49"/>
    <mergeCell ref="A37:A39"/>
    <mergeCell ref="B37:B39"/>
    <mergeCell ref="C37:C39"/>
    <mergeCell ref="D37:D39"/>
    <mergeCell ref="E37:E39"/>
    <mergeCell ref="A40:A44"/>
    <mergeCell ref="B40:B44"/>
    <mergeCell ref="C40:C44"/>
    <mergeCell ref="D40:D44"/>
    <mergeCell ref="E40:E44"/>
    <mergeCell ref="A30:A33"/>
    <mergeCell ref="B30:B33"/>
    <mergeCell ref="C30:C33"/>
    <mergeCell ref="D30:D33"/>
    <mergeCell ref="E30:E33"/>
    <mergeCell ref="A34:A36"/>
    <mergeCell ref="B34:B36"/>
    <mergeCell ref="C34:C36"/>
    <mergeCell ref="D34:D36"/>
    <mergeCell ref="E34:E36"/>
    <mergeCell ref="A23:A25"/>
    <mergeCell ref="B23:B25"/>
    <mergeCell ref="C23:C25"/>
    <mergeCell ref="D23:D25"/>
    <mergeCell ref="E23:E25"/>
    <mergeCell ref="A27:A29"/>
    <mergeCell ref="B27:B29"/>
    <mergeCell ref="C27:C29"/>
    <mergeCell ref="D27:D29"/>
    <mergeCell ref="E27:E29"/>
    <mergeCell ref="A17:A19"/>
    <mergeCell ref="B17:B19"/>
    <mergeCell ref="C17:C19"/>
    <mergeCell ref="D17:D19"/>
    <mergeCell ref="E17:E19"/>
    <mergeCell ref="A20:A22"/>
    <mergeCell ref="B20:B22"/>
    <mergeCell ref="C20:C22"/>
    <mergeCell ref="D20:D22"/>
    <mergeCell ref="E20:E22"/>
    <mergeCell ref="P13:S13"/>
    <mergeCell ref="T13:W13"/>
    <mergeCell ref="X13:X15"/>
    <mergeCell ref="B14:B15"/>
    <mergeCell ref="C14:C15"/>
    <mergeCell ref="D14:D15"/>
    <mergeCell ref="F14:F15"/>
    <mergeCell ref="G14:G15"/>
    <mergeCell ref="H14:H15"/>
    <mergeCell ref="U79:U81"/>
    <mergeCell ref="V79:V81"/>
    <mergeCell ref="W79:W81"/>
    <mergeCell ref="B1:E1"/>
    <mergeCell ref="Q1:R1"/>
    <mergeCell ref="B3:E3"/>
    <mergeCell ref="A5:X5"/>
    <mergeCell ref="B9:Q9"/>
    <mergeCell ref="B10:X10"/>
    <mergeCell ref="F6:Q6"/>
    <mergeCell ref="B11:I11"/>
    <mergeCell ref="B12:I12"/>
    <mergeCell ref="L12:X12"/>
    <mergeCell ref="A13:A15"/>
    <mergeCell ref="B13:D13"/>
    <mergeCell ref="E13:E15"/>
    <mergeCell ref="F13:H13"/>
    <mergeCell ref="I13:I15"/>
    <mergeCell ref="J13:J15"/>
    <mergeCell ref="K13:K15"/>
    <mergeCell ref="L14:O14"/>
    <mergeCell ref="P14:S14"/>
    <mergeCell ref="T14:W14"/>
    <mergeCell ref="L13:O13"/>
    <mergeCell ref="Z79:Z81"/>
    <mergeCell ref="H80:H81"/>
    <mergeCell ref="I80:I81"/>
    <mergeCell ref="J80:J81"/>
    <mergeCell ref="B78:F78"/>
    <mergeCell ref="B79:F81"/>
    <mergeCell ref="G78:J78"/>
    <mergeCell ref="P85:Q86"/>
    <mergeCell ref="R85:S85"/>
    <mergeCell ref="T85:U85"/>
    <mergeCell ref="V85:W85"/>
    <mergeCell ref="R86:S86"/>
    <mergeCell ref="T86:U86"/>
    <mergeCell ref="V86:W86"/>
    <mergeCell ref="Y79:Y81"/>
    <mergeCell ref="X79:X81"/>
    <mergeCell ref="N78:O78"/>
    <mergeCell ref="S78:T78"/>
    <mergeCell ref="K79:K81"/>
    <mergeCell ref="L79:L81"/>
    <mergeCell ref="M79:M81"/>
    <mergeCell ref="N79:O81"/>
    <mergeCell ref="P79:P81"/>
    <mergeCell ref="Q79:Q81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Y93"/>
  <sheetViews>
    <sheetView tabSelected="1" topLeftCell="A67" zoomScaleNormal="100" workbookViewId="0">
      <selection activeCell="B74" sqref="B74:F76"/>
    </sheetView>
  </sheetViews>
  <sheetFormatPr defaultRowHeight="15"/>
  <cols>
    <col min="1" max="1" width="3.7109375" customWidth="1"/>
    <col min="2" max="2" width="10.7109375" customWidth="1"/>
    <col min="3" max="3" width="7.140625" customWidth="1"/>
    <col min="4" max="4" width="6.7109375" customWidth="1"/>
    <col min="5" max="5" width="8.7109375" customWidth="1"/>
    <col min="6" max="6" width="15.7109375" style="9" customWidth="1"/>
    <col min="7" max="7" width="10.7109375" customWidth="1"/>
    <col min="8" max="10" width="6.7109375" customWidth="1"/>
    <col min="11" max="11" width="9.28515625" customWidth="1"/>
    <col min="12" max="14" width="6.7109375" customWidth="1"/>
    <col min="15" max="15" width="8.7109375" customWidth="1"/>
    <col min="16" max="18" width="6.7109375" customWidth="1"/>
    <col min="19" max="19" width="8.7109375" customWidth="1"/>
    <col min="20" max="22" width="6.7109375" customWidth="1"/>
    <col min="23" max="23" width="8.7109375" customWidth="1"/>
    <col min="24" max="24" width="10.7109375" customWidth="1"/>
    <col min="25" max="30" width="9.140625" customWidth="1"/>
  </cols>
  <sheetData>
    <row r="1" spans="1:25" ht="18.75">
      <c r="B1" s="292" t="s">
        <v>0</v>
      </c>
      <c r="C1" s="292"/>
      <c r="D1" s="292"/>
      <c r="E1" s="292"/>
      <c r="F1" s="67"/>
      <c r="H1" s="1"/>
      <c r="I1" s="2"/>
      <c r="J1" s="2"/>
      <c r="O1" s="89"/>
      <c r="Q1" s="296"/>
      <c r="R1" s="296"/>
      <c r="W1" s="208" t="s">
        <v>334</v>
      </c>
      <c r="X1" s="209"/>
      <c r="Y1" s="116"/>
    </row>
    <row r="2" spans="1:25" ht="18">
      <c r="D2" s="3"/>
      <c r="E2" s="4"/>
      <c r="H2" s="1"/>
      <c r="I2" s="2"/>
      <c r="J2" s="2"/>
    </row>
    <row r="3" spans="1:25" ht="18">
      <c r="B3" s="293" t="s">
        <v>115</v>
      </c>
      <c r="C3" s="293"/>
      <c r="D3" s="293"/>
      <c r="E3" s="293"/>
      <c r="F3" s="25"/>
      <c r="H3" s="1"/>
      <c r="I3" s="2"/>
      <c r="J3" s="2"/>
    </row>
    <row r="4" spans="1:25" ht="18">
      <c r="B4" s="135"/>
      <c r="C4" s="135"/>
      <c r="D4" s="135"/>
      <c r="E4" s="135"/>
      <c r="F4" s="25"/>
      <c r="H4" s="1"/>
      <c r="I4" s="2"/>
      <c r="J4" s="2"/>
    </row>
    <row r="5" spans="1:25" ht="18">
      <c r="B5" s="135"/>
      <c r="C5" s="135"/>
      <c r="D5" s="135"/>
      <c r="E5" s="135"/>
      <c r="F5" s="25"/>
      <c r="H5" s="1"/>
      <c r="I5" s="2"/>
      <c r="J5" s="2"/>
    </row>
    <row r="6" spans="1:25" ht="18">
      <c r="D6" s="3"/>
      <c r="H6" s="1"/>
      <c r="I6" s="2"/>
      <c r="J6" s="2"/>
    </row>
    <row r="7" spans="1:25" ht="18">
      <c r="A7" s="298" t="s">
        <v>333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</row>
    <row r="8" spans="1:25" ht="20.25">
      <c r="A8" s="5"/>
      <c r="B8" s="5"/>
      <c r="C8" s="5"/>
      <c r="D8" s="5"/>
      <c r="E8" s="5"/>
      <c r="F8" s="294" t="s">
        <v>263</v>
      </c>
      <c r="G8" s="294"/>
      <c r="H8" s="294"/>
      <c r="I8" s="294"/>
      <c r="J8" s="294"/>
      <c r="K8" s="294"/>
      <c r="L8" s="294"/>
      <c r="M8" s="294"/>
      <c r="N8" s="294"/>
      <c r="O8" s="294"/>
      <c r="P8" s="5"/>
      <c r="Q8" s="5"/>
      <c r="R8" s="5"/>
      <c r="S8" s="5"/>
      <c r="T8" s="5"/>
      <c r="U8" s="5"/>
      <c r="V8" s="5"/>
      <c r="W8" s="5"/>
      <c r="X8" s="5"/>
    </row>
    <row r="9" spans="1:25">
      <c r="A9" s="6" t="s">
        <v>1</v>
      </c>
      <c r="B9" s="42" t="s">
        <v>133</v>
      </c>
      <c r="C9" s="42"/>
      <c r="D9" s="42"/>
      <c r="E9" s="42"/>
      <c r="F9" s="42"/>
      <c r="G9" s="42"/>
      <c r="H9" s="42"/>
      <c r="I9" s="42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5">
      <c r="A10" s="6" t="s">
        <v>2</v>
      </c>
      <c r="B10" s="42" t="s">
        <v>262</v>
      </c>
      <c r="C10" s="42"/>
      <c r="D10" s="42"/>
      <c r="E10" s="42"/>
      <c r="F10" s="42"/>
      <c r="G10" s="42"/>
      <c r="H10" s="42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5">
      <c r="A11" s="6" t="s">
        <v>3</v>
      </c>
      <c r="B11" s="297" t="s">
        <v>135</v>
      </c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6"/>
      <c r="S11" s="6"/>
      <c r="T11" s="6"/>
      <c r="U11" s="6"/>
      <c r="V11" s="6"/>
      <c r="W11" s="6"/>
      <c r="X11" s="6"/>
    </row>
    <row r="12" spans="1:25">
      <c r="A12" s="6" t="s">
        <v>4</v>
      </c>
      <c r="B12" s="297" t="s">
        <v>279</v>
      </c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</row>
    <row r="13" spans="1:25" ht="15.75" thickBot="1">
      <c r="A13" s="6" t="s">
        <v>5</v>
      </c>
      <c r="B13" s="295" t="s">
        <v>6</v>
      </c>
      <c r="C13" s="295"/>
      <c r="D13" s="295"/>
      <c r="E13" s="295"/>
      <c r="F13" s="295"/>
      <c r="G13" s="295"/>
      <c r="H13" s="295"/>
      <c r="I13" s="29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5">
      <c r="A14" s="6"/>
      <c r="B14" s="262"/>
      <c r="C14" s="262"/>
      <c r="D14" s="262"/>
      <c r="E14" s="262"/>
      <c r="F14" s="262"/>
      <c r="G14" s="262"/>
      <c r="H14" s="262"/>
      <c r="I14" s="262"/>
      <c r="J14" s="6"/>
      <c r="K14" s="6"/>
      <c r="L14" s="263" t="s">
        <v>7</v>
      </c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5"/>
    </row>
    <row r="15" spans="1:25" ht="15" customHeight="1">
      <c r="A15" s="275" t="s">
        <v>8</v>
      </c>
      <c r="B15" s="278" t="s">
        <v>9</v>
      </c>
      <c r="C15" s="279"/>
      <c r="D15" s="280"/>
      <c r="E15" s="275" t="s">
        <v>10</v>
      </c>
      <c r="F15" s="278" t="s">
        <v>11</v>
      </c>
      <c r="G15" s="279"/>
      <c r="H15" s="279"/>
      <c r="I15" s="275" t="s">
        <v>134</v>
      </c>
      <c r="J15" s="275" t="s">
        <v>128</v>
      </c>
      <c r="K15" s="302" t="s">
        <v>127</v>
      </c>
      <c r="L15" s="271" t="s">
        <v>116</v>
      </c>
      <c r="M15" s="272"/>
      <c r="N15" s="272"/>
      <c r="O15" s="272"/>
      <c r="P15" s="271" t="s">
        <v>116</v>
      </c>
      <c r="Q15" s="272"/>
      <c r="R15" s="272"/>
      <c r="S15" s="273"/>
      <c r="T15" s="271" t="s">
        <v>116</v>
      </c>
      <c r="U15" s="272"/>
      <c r="V15" s="272"/>
      <c r="W15" s="273"/>
      <c r="X15" s="312" t="s">
        <v>257</v>
      </c>
    </row>
    <row r="16" spans="1:25" ht="15" customHeight="1">
      <c r="A16" s="276"/>
      <c r="B16" s="275" t="s">
        <v>12</v>
      </c>
      <c r="C16" s="275" t="s">
        <v>13</v>
      </c>
      <c r="D16" s="275" t="s">
        <v>14</v>
      </c>
      <c r="E16" s="276"/>
      <c r="F16" s="275" t="s">
        <v>15</v>
      </c>
      <c r="G16" s="275" t="s">
        <v>16</v>
      </c>
      <c r="H16" s="275" t="s">
        <v>126</v>
      </c>
      <c r="I16" s="276"/>
      <c r="J16" s="276"/>
      <c r="K16" s="303"/>
      <c r="L16" s="299">
        <v>2025</v>
      </c>
      <c r="M16" s="300"/>
      <c r="N16" s="300"/>
      <c r="O16" s="301"/>
      <c r="P16" s="299">
        <v>2026</v>
      </c>
      <c r="Q16" s="300"/>
      <c r="R16" s="300"/>
      <c r="S16" s="301"/>
      <c r="T16" s="299">
        <v>2027</v>
      </c>
      <c r="U16" s="300"/>
      <c r="V16" s="300"/>
      <c r="W16" s="301"/>
      <c r="X16" s="313"/>
    </row>
    <row r="17" spans="1:24" ht="35.1" customHeight="1">
      <c r="A17" s="277"/>
      <c r="B17" s="277"/>
      <c r="C17" s="277"/>
      <c r="D17" s="277"/>
      <c r="E17" s="277"/>
      <c r="F17" s="277"/>
      <c r="G17" s="277"/>
      <c r="H17" s="277"/>
      <c r="I17" s="277"/>
      <c r="J17" s="277"/>
      <c r="K17" s="304"/>
      <c r="L17" s="84" t="s">
        <v>119</v>
      </c>
      <c r="M17" s="85" t="s">
        <v>120</v>
      </c>
      <c r="N17" s="85" t="s">
        <v>121</v>
      </c>
      <c r="O17" s="136" t="s">
        <v>124</v>
      </c>
      <c r="P17" s="84" t="s">
        <v>122</v>
      </c>
      <c r="Q17" s="85" t="s">
        <v>117</v>
      </c>
      <c r="R17" s="85" t="s">
        <v>123</v>
      </c>
      <c r="S17" s="136" t="s">
        <v>125</v>
      </c>
      <c r="T17" s="84" t="s">
        <v>122</v>
      </c>
      <c r="U17" s="85" t="s">
        <v>117</v>
      </c>
      <c r="V17" s="85" t="s">
        <v>123</v>
      </c>
      <c r="W17" s="142" t="s">
        <v>125</v>
      </c>
      <c r="X17" s="314"/>
    </row>
    <row r="18" spans="1:24" s="24" customFormat="1" ht="12.75" thickBot="1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21">
        <v>10</v>
      </c>
      <c r="K18" s="22">
        <v>11</v>
      </c>
      <c r="L18" s="23">
        <v>12</v>
      </c>
      <c r="M18" s="21">
        <v>13</v>
      </c>
      <c r="N18" s="21">
        <v>14</v>
      </c>
      <c r="O18" s="137">
        <v>15</v>
      </c>
      <c r="P18" s="23">
        <v>16</v>
      </c>
      <c r="Q18" s="21">
        <v>17</v>
      </c>
      <c r="R18" s="21">
        <v>18</v>
      </c>
      <c r="S18" s="137">
        <v>19</v>
      </c>
      <c r="T18" s="96">
        <v>20</v>
      </c>
      <c r="U18" s="22">
        <v>21</v>
      </c>
      <c r="V18" s="22">
        <v>22</v>
      </c>
      <c r="W18" s="137">
        <v>23</v>
      </c>
      <c r="X18" s="117">
        <v>24</v>
      </c>
    </row>
    <row r="19" spans="1:24" ht="24.95" customHeight="1">
      <c r="A19" s="114" t="s">
        <v>1</v>
      </c>
      <c r="B19" s="112" t="s">
        <v>254</v>
      </c>
      <c r="C19" s="115" t="s">
        <v>316</v>
      </c>
      <c r="D19" s="114">
        <v>3</v>
      </c>
      <c r="E19" s="112" t="s">
        <v>221</v>
      </c>
      <c r="F19" s="32" t="s">
        <v>166</v>
      </c>
      <c r="G19" s="33" t="s">
        <v>46</v>
      </c>
      <c r="H19" s="197">
        <v>24</v>
      </c>
      <c r="I19" s="115">
        <v>12</v>
      </c>
      <c r="J19" s="114">
        <v>1</v>
      </c>
      <c r="K19" s="92" t="s">
        <v>112</v>
      </c>
      <c r="L19" s="81">
        <v>0</v>
      </c>
      <c r="M19" s="82">
        <f t="shared" ref="M19:M65" si="0">L19*H19</f>
        <v>0</v>
      </c>
      <c r="N19" s="82">
        <f t="shared" ref="N19:N65" si="1">M19*23%</f>
        <v>0</v>
      </c>
      <c r="O19" s="144">
        <f t="shared" ref="O19:O65" si="2">M19+N19</f>
        <v>0</v>
      </c>
      <c r="P19" s="81">
        <v>0</v>
      </c>
      <c r="Q19" s="82">
        <f t="shared" ref="Q19:Q65" si="3">P19*H19</f>
        <v>0</v>
      </c>
      <c r="R19" s="82">
        <f t="shared" ref="R19:R65" si="4">Q19*23%</f>
        <v>0</v>
      </c>
      <c r="S19" s="144">
        <f t="shared" ref="S19:S65" si="5">Q19+R19</f>
        <v>0</v>
      </c>
      <c r="T19" s="101">
        <v>0</v>
      </c>
      <c r="U19" s="83">
        <f t="shared" ref="U19:U65" si="6">T19*H19</f>
        <v>0</v>
      </c>
      <c r="V19" s="83">
        <f t="shared" ref="V19:V65" si="7">U19*23%</f>
        <v>0</v>
      </c>
      <c r="W19" s="144">
        <f t="shared" ref="W19:W65" si="8">U19+V19</f>
        <v>0</v>
      </c>
      <c r="X19" s="122">
        <f t="shared" ref="X19:X65" si="9">O19+S19+W19</f>
        <v>0</v>
      </c>
    </row>
    <row r="20" spans="1:24" ht="24.95" customHeight="1">
      <c r="A20" s="43" t="s">
        <v>2</v>
      </c>
      <c r="B20" s="16" t="s">
        <v>254</v>
      </c>
      <c r="C20" s="11" t="s">
        <v>79</v>
      </c>
      <c r="D20" s="43">
        <v>22</v>
      </c>
      <c r="E20" s="16" t="s">
        <v>249</v>
      </c>
      <c r="F20" s="28" t="s">
        <v>167</v>
      </c>
      <c r="G20" s="28" t="s">
        <v>47</v>
      </c>
      <c r="H20" s="194">
        <v>17</v>
      </c>
      <c r="I20" s="11">
        <v>12</v>
      </c>
      <c r="J20" s="43">
        <v>1</v>
      </c>
      <c r="K20" s="90" t="s">
        <v>112</v>
      </c>
      <c r="L20" s="81">
        <v>0</v>
      </c>
      <c r="M20" s="82">
        <f t="shared" si="0"/>
        <v>0</v>
      </c>
      <c r="N20" s="82">
        <f t="shared" si="1"/>
        <v>0</v>
      </c>
      <c r="O20" s="144">
        <f t="shared" si="2"/>
        <v>0</v>
      </c>
      <c r="P20" s="81">
        <v>0</v>
      </c>
      <c r="Q20" s="82">
        <f t="shared" si="3"/>
        <v>0</v>
      </c>
      <c r="R20" s="82">
        <f t="shared" si="4"/>
        <v>0</v>
      </c>
      <c r="S20" s="144">
        <f t="shared" si="5"/>
        <v>0</v>
      </c>
      <c r="T20" s="101">
        <v>0</v>
      </c>
      <c r="U20" s="83">
        <f t="shared" si="6"/>
        <v>0</v>
      </c>
      <c r="V20" s="83">
        <f t="shared" si="7"/>
        <v>0</v>
      </c>
      <c r="W20" s="144">
        <f t="shared" si="8"/>
        <v>0</v>
      </c>
      <c r="X20" s="122">
        <f t="shared" si="9"/>
        <v>0</v>
      </c>
    </row>
    <row r="21" spans="1:24" ht="24.95" customHeight="1">
      <c r="A21" s="269" t="s">
        <v>3</v>
      </c>
      <c r="B21" s="266" t="s">
        <v>254</v>
      </c>
      <c r="C21" s="305" t="s">
        <v>45</v>
      </c>
      <c r="D21" s="269">
        <v>24</v>
      </c>
      <c r="E21" s="266" t="s">
        <v>233</v>
      </c>
      <c r="F21" s="28" t="s">
        <v>168</v>
      </c>
      <c r="G21" s="30" t="s">
        <v>48</v>
      </c>
      <c r="H21" s="194">
        <v>9</v>
      </c>
      <c r="I21" s="11">
        <v>12</v>
      </c>
      <c r="J21" s="43">
        <v>1</v>
      </c>
      <c r="K21" s="90" t="s">
        <v>112</v>
      </c>
      <c r="L21" s="81">
        <v>0</v>
      </c>
      <c r="M21" s="82">
        <f t="shared" si="0"/>
        <v>0</v>
      </c>
      <c r="N21" s="82">
        <f t="shared" si="1"/>
        <v>0</v>
      </c>
      <c r="O21" s="144">
        <f t="shared" si="2"/>
        <v>0</v>
      </c>
      <c r="P21" s="81">
        <v>0</v>
      </c>
      <c r="Q21" s="82">
        <f t="shared" si="3"/>
        <v>0</v>
      </c>
      <c r="R21" s="82">
        <f t="shared" si="4"/>
        <v>0</v>
      </c>
      <c r="S21" s="144">
        <f t="shared" si="5"/>
        <v>0</v>
      </c>
      <c r="T21" s="101">
        <v>0</v>
      </c>
      <c r="U21" s="83">
        <f t="shared" si="6"/>
        <v>0</v>
      </c>
      <c r="V21" s="83">
        <f t="shared" si="7"/>
        <v>0</v>
      </c>
      <c r="W21" s="144">
        <f t="shared" si="8"/>
        <v>0</v>
      </c>
      <c r="X21" s="122">
        <f t="shared" si="9"/>
        <v>0</v>
      </c>
    </row>
    <row r="22" spans="1:24" ht="24.95" customHeight="1">
      <c r="A22" s="283"/>
      <c r="B22" s="267"/>
      <c r="C22" s="286"/>
      <c r="D22" s="283"/>
      <c r="E22" s="267"/>
      <c r="F22" s="28" t="s">
        <v>169</v>
      </c>
      <c r="G22" s="28" t="s">
        <v>49</v>
      </c>
      <c r="H22" s="194">
        <v>10</v>
      </c>
      <c r="I22" s="11">
        <v>12</v>
      </c>
      <c r="J22" s="43">
        <v>1</v>
      </c>
      <c r="K22" s="90" t="s">
        <v>112</v>
      </c>
      <c r="L22" s="81">
        <v>0</v>
      </c>
      <c r="M22" s="82">
        <f t="shared" si="0"/>
        <v>0</v>
      </c>
      <c r="N22" s="82">
        <f t="shared" si="1"/>
        <v>0</v>
      </c>
      <c r="O22" s="144">
        <f t="shared" si="2"/>
        <v>0</v>
      </c>
      <c r="P22" s="81">
        <v>0</v>
      </c>
      <c r="Q22" s="82">
        <f t="shared" si="3"/>
        <v>0</v>
      </c>
      <c r="R22" s="82">
        <f t="shared" si="4"/>
        <v>0</v>
      </c>
      <c r="S22" s="144">
        <f t="shared" si="5"/>
        <v>0</v>
      </c>
      <c r="T22" s="101">
        <v>0</v>
      </c>
      <c r="U22" s="83">
        <f t="shared" si="6"/>
        <v>0</v>
      </c>
      <c r="V22" s="83">
        <f t="shared" si="7"/>
        <v>0</v>
      </c>
      <c r="W22" s="144">
        <f t="shared" si="8"/>
        <v>0</v>
      </c>
      <c r="X22" s="122">
        <f t="shared" si="9"/>
        <v>0</v>
      </c>
    </row>
    <row r="23" spans="1:24" ht="24.95" customHeight="1">
      <c r="A23" s="283"/>
      <c r="B23" s="267"/>
      <c r="C23" s="286"/>
      <c r="D23" s="283"/>
      <c r="E23" s="267"/>
      <c r="F23" s="28" t="s">
        <v>170</v>
      </c>
      <c r="G23" s="28" t="s">
        <v>111</v>
      </c>
      <c r="H23" s="194">
        <v>6</v>
      </c>
      <c r="I23" s="11">
        <v>12</v>
      </c>
      <c r="J23" s="43">
        <v>1</v>
      </c>
      <c r="K23" s="90" t="s">
        <v>112</v>
      </c>
      <c r="L23" s="81">
        <v>0</v>
      </c>
      <c r="M23" s="82">
        <f t="shared" si="0"/>
        <v>0</v>
      </c>
      <c r="N23" s="82">
        <f t="shared" si="1"/>
        <v>0</v>
      </c>
      <c r="O23" s="144">
        <f t="shared" si="2"/>
        <v>0</v>
      </c>
      <c r="P23" s="81">
        <v>0</v>
      </c>
      <c r="Q23" s="82">
        <f t="shared" si="3"/>
        <v>0</v>
      </c>
      <c r="R23" s="82">
        <f t="shared" si="4"/>
        <v>0</v>
      </c>
      <c r="S23" s="144">
        <f t="shared" si="5"/>
        <v>0</v>
      </c>
      <c r="T23" s="101">
        <v>0</v>
      </c>
      <c r="U23" s="83">
        <f t="shared" si="6"/>
        <v>0</v>
      </c>
      <c r="V23" s="83">
        <f t="shared" si="7"/>
        <v>0</v>
      </c>
      <c r="W23" s="144">
        <f t="shared" si="8"/>
        <v>0</v>
      </c>
      <c r="X23" s="122">
        <f t="shared" si="9"/>
        <v>0</v>
      </c>
    </row>
    <row r="24" spans="1:24" ht="24.95" customHeight="1">
      <c r="A24" s="270"/>
      <c r="B24" s="291"/>
      <c r="C24" s="306"/>
      <c r="D24" s="270"/>
      <c r="E24" s="291"/>
      <c r="F24" s="28" t="s">
        <v>171</v>
      </c>
      <c r="G24" s="28" t="s">
        <v>50</v>
      </c>
      <c r="H24" s="194">
        <v>1</v>
      </c>
      <c r="I24" s="11">
        <v>12</v>
      </c>
      <c r="J24" s="43">
        <v>1</v>
      </c>
      <c r="K24" s="90" t="s">
        <v>112</v>
      </c>
      <c r="L24" s="81">
        <v>0</v>
      </c>
      <c r="M24" s="82">
        <f t="shared" si="0"/>
        <v>0</v>
      </c>
      <c r="N24" s="82">
        <f t="shared" si="1"/>
        <v>0</v>
      </c>
      <c r="O24" s="144">
        <f t="shared" si="2"/>
        <v>0</v>
      </c>
      <c r="P24" s="81">
        <v>0</v>
      </c>
      <c r="Q24" s="82">
        <f t="shared" si="3"/>
        <v>0</v>
      </c>
      <c r="R24" s="82">
        <f t="shared" si="4"/>
        <v>0</v>
      </c>
      <c r="S24" s="144">
        <f t="shared" si="5"/>
        <v>0</v>
      </c>
      <c r="T24" s="101">
        <v>0</v>
      </c>
      <c r="U24" s="83">
        <f t="shared" si="6"/>
        <v>0</v>
      </c>
      <c r="V24" s="83">
        <f t="shared" si="7"/>
        <v>0</v>
      </c>
      <c r="W24" s="144">
        <f t="shared" si="8"/>
        <v>0</v>
      </c>
      <c r="X24" s="122">
        <f t="shared" si="9"/>
        <v>0</v>
      </c>
    </row>
    <row r="25" spans="1:24" ht="24.95" customHeight="1">
      <c r="A25" s="269" t="s">
        <v>4</v>
      </c>
      <c r="B25" s="266" t="s">
        <v>254</v>
      </c>
      <c r="C25" s="305" t="s">
        <v>45</v>
      </c>
      <c r="D25" s="269">
        <v>26</v>
      </c>
      <c r="E25" s="266" t="s">
        <v>234</v>
      </c>
      <c r="F25" s="28" t="s">
        <v>168</v>
      </c>
      <c r="G25" s="30" t="s">
        <v>51</v>
      </c>
      <c r="H25" s="194">
        <v>10</v>
      </c>
      <c r="I25" s="11">
        <v>12</v>
      </c>
      <c r="J25" s="43">
        <v>1</v>
      </c>
      <c r="K25" s="90" t="s">
        <v>112</v>
      </c>
      <c r="L25" s="81">
        <v>0</v>
      </c>
      <c r="M25" s="82">
        <f t="shared" si="0"/>
        <v>0</v>
      </c>
      <c r="N25" s="82">
        <f t="shared" si="1"/>
        <v>0</v>
      </c>
      <c r="O25" s="144">
        <f t="shared" si="2"/>
        <v>0</v>
      </c>
      <c r="P25" s="81">
        <v>0</v>
      </c>
      <c r="Q25" s="82">
        <f t="shared" si="3"/>
        <v>0</v>
      </c>
      <c r="R25" s="82">
        <f t="shared" si="4"/>
        <v>0</v>
      </c>
      <c r="S25" s="144">
        <f t="shared" si="5"/>
        <v>0</v>
      </c>
      <c r="T25" s="101">
        <v>0</v>
      </c>
      <c r="U25" s="83">
        <f t="shared" si="6"/>
        <v>0</v>
      </c>
      <c r="V25" s="83">
        <f t="shared" si="7"/>
        <v>0</v>
      </c>
      <c r="W25" s="144">
        <f t="shared" si="8"/>
        <v>0</v>
      </c>
      <c r="X25" s="122">
        <f t="shared" si="9"/>
        <v>0</v>
      </c>
    </row>
    <row r="26" spans="1:24" ht="24.95" customHeight="1">
      <c r="A26" s="283"/>
      <c r="B26" s="267"/>
      <c r="C26" s="286"/>
      <c r="D26" s="283"/>
      <c r="E26" s="267"/>
      <c r="F26" s="28" t="s">
        <v>169</v>
      </c>
      <c r="G26" s="28" t="s">
        <v>52</v>
      </c>
      <c r="H26" s="194">
        <v>10</v>
      </c>
      <c r="I26" s="11">
        <v>12</v>
      </c>
      <c r="J26" s="43">
        <v>1</v>
      </c>
      <c r="K26" s="90" t="s">
        <v>112</v>
      </c>
      <c r="L26" s="81">
        <v>0</v>
      </c>
      <c r="M26" s="82">
        <f t="shared" si="0"/>
        <v>0</v>
      </c>
      <c r="N26" s="82">
        <f t="shared" si="1"/>
        <v>0</v>
      </c>
      <c r="O26" s="144">
        <f t="shared" si="2"/>
        <v>0</v>
      </c>
      <c r="P26" s="81">
        <v>0</v>
      </c>
      <c r="Q26" s="82">
        <f t="shared" si="3"/>
        <v>0</v>
      </c>
      <c r="R26" s="82">
        <f t="shared" si="4"/>
        <v>0</v>
      </c>
      <c r="S26" s="144">
        <f t="shared" si="5"/>
        <v>0</v>
      </c>
      <c r="T26" s="101">
        <v>0</v>
      </c>
      <c r="U26" s="83">
        <f t="shared" si="6"/>
        <v>0</v>
      </c>
      <c r="V26" s="83">
        <f t="shared" si="7"/>
        <v>0</v>
      </c>
      <c r="W26" s="144">
        <f t="shared" si="8"/>
        <v>0</v>
      </c>
      <c r="X26" s="122">
        <f t="shared" si="9"/>
        <v>0</v>
      </c>
    </row>
    <row r="27" spans="1:24" ht="24.95" customHeight="1">
      <c r="A27" s="283"/>
      <c r="B27" s="267"/>
      <c r="C27" s="286"/>
      <c r="D27" s="283"/>
      <c r="E27" s="267"/>
      <c r="F27" s="28" t="s">
        <v>172</v>
      </c>
      <c r="G27" s="28" t="s">
        <v>111</v>
      </c>
      <c r="H27" s="194">
        <v>6</v>
      </c>
      <c r="I27" s="11">
        <v>12</v>
      </c>
      <c r="J27" s="43">
        <v>1</v>
      </c>
      <c r="K27" s="90" t="s">
        <v>112</v>
      </c>
      <c r="L27" s="81">
        <v>0</v>
      </c>
      <c r="M27" s="82">
        <f t="shared" si="0"/>
        <v>0</v>
      </c>
      <c r="N27" s="82">
        <f t="shared" si="1"/>
        <v>0</v>
      </c>
      <c r="O27" s="144">
        <f t="shared" si="2"/>
        <v>0</v>
      </c>
      <c r="P27" s="81">
        <v>0</v>
      </c>
      <c r="Q27" s="82">
        <f t="shared" si="3"/>
        <v>0</v>
      </c>
      <c r="R27" s="82">
        <f t="shared" si="4"/>
        <v>0</v>
      </c>
      <c r="S27" s="144">
        <f t="shared" si="5"/>
        <v>0</v>
      </c>
      <c r="T27" s="101">
        <v>0</v>
      </c>
      <c r="U27" s="83">
        <f t="shared" si="6"/>
        <v>0</v>
      </c>
      <c r="V27" s="83">
        <f t="shared" si="7"/>
        <v>0</v>
      </c>
      <c r="W27" s="144">
        <f t="shared" si="8"/>
        <v>0</v>
      </c>
      <c r="X27" s="122">
        <f t="shared" si="9"/>
        <v>0</v>
      </c>
    </row>
    <row r="28" spans="1:24" ht="24.95" customHeight="1">
      <c r="A28" s="270"/>
      <c r="B28" s="291"/>
      <c r="C28" s="306"/>
      <c r="D28" s="270"/>
      <c r="E28" s="291"/>
      <c r="F28" s="28" t="s">
        <v>169</v>
      </c>
      <c r="G28" s="28" t="s">
        <v>50</v>
      </c>
      <c r="H28" s="194">
        <v>1</v>
      </c>
      <c r="I28" s="11">
        <v>12</v>
      </c>
      <c r="J28" s="43">
        <v>1</v>
      </c>
      <c r="K28" s="90" t="s">
        <v>112</v>
      </c>
      <c r="L28" s="81">
        <v>0</v>
      </c>
      <c r="M28" s="82">
        <f t="shared" si="0"/>
        <v>0</v>
      </c>
      <c r="N28" s="82">
        <f t="shared" si="1"/>
        <v>0</v>
      </c>
      <c r="O28" s="144">
        <f t="shared" si="2"/>
        <v>0</v>
      </c>
      <c r="P28" s="81">
        <v>0</v>
      </c>
      <c r="Q28" s="82">
        <f t="shared" si="3"/>
        <v>0</v>
      </c>
      <c r="R28" s="82">
        <f t="shared" si="4"/>
        <v>0</v>
      </c>
      <c r="S28" s="144">
        <f t="shared" si="5"/>
        <v>0</v>
      </c>
      <c r="T28" s="101">
        <v>0</v>
      </c>
      <c r="U28" s="83">
        <f t="shared" si="6"/>
        <v>0</v>
      </c>
      <c r="V28" s="83">
        <f t="shared" si="7"/>
        <v>0</v>
      </c>
      <c r="W28" s="144">
        <f t="shared" si="8"/>
        <v>0</v>
      </c>
      <c r="X28" s="122">
        <f t="shared" si="9"/>
        <v>0</v>
      </c>
    </row>
    <row r="29" spans="1:24" ht="24.95" customHeight="1">
      <c r="A29" s="269" t="s">
        <v>5</v>
      </c>
      <c r="B29" s="266" t="s">
        <v>254</v>
      </c>
      <c r="C29" s="305" t="s">
        <v>45</v>
      </c>
      <c r="D29" s="269">
        <v>41</v>
      </c>
      <c r="E29" s="266" t="s">
        <v>280</v>
      </c>
      <c r="F29" s="28" t="s">
        <v>281</v>
      </c>
      <c r="G29" s="28" t="s">
        <v>282</v>
      </c>
      <c r="H29" s="194">
        <v>8</v>
      </c>
      <c r="I29" s="11">
        <v>12</v>
      </c>
      <c r="J29" s="43">
        <v>1</v>
      </c>
      <c r="K29" s="90" t="s">
        <v>112</v>
      </c>
      <c r="L29" s="81">
        <v>0</v>
      </c>
      <c r="M29" s="82">
        <f t="shared" si="0"/>
        <v>0</v>
      </c>
      <c r="N29" s="82">
        <f t="shared" si="1"/>
        <v>0</v>
      </c>
      <c r="O29" s="144">
        <f t="shared" si="2"/>
        <v>0</v>
      </c>
      <c r="P29" s="81">
        <v>0</v>
      </c>
      <c r="Q29" s="82">
        <f t="shared" si="3"/>
        <v>0</v>
      </c>
      <c r="R29" s="82">
        <f t="shared" si="4"/>
        <v>0</v>
      </c>
      <c r="S29" s="144">
        <f t="shared" si="5"/>
        <v>0</v>
      </c>
      <c r="T29" s="101">
        <v>0</v>
      </c>
      <c r="U29" s="83">
        <f t="shared" si="6"/>
        <v>0</v>
      </c>
      <c r="V29" s="83">
        <f t="shared" si="7"/>
        <v>0</v>
      </c>
      <c r="W29" s="144">
        <f t="shared" si="8"/>
        <v>0</v>
      </c>
      <c r="X29" s="122">
        <f t="shared" si="9"/>
        <v>0</v>
      </c>
    </row>
    <row r="30" spans="1:24" ht="24.95" customHeight="1">
      <c r="A30" s="283"/>
      <c r="B30" s="267"/>
      <c r="C30" s="286"/>
      <c r="D30" s="283"/>
      <c r="E30" s="267"/>
      <c r="F30" s="28" t="s">
        <v>283</v>
      </c>
      <c r="G30" s="28" t="s">
        <v>284</v>
      </c>
      <c r="H30" s="194">
        <v>3</v>
      </c>
      <c r="I30" s="11">
        <v>12</v>
      </c>
      <c r="J30" s="43">
        <v>1</v>
      </c>
      <c r="K30" s="90" t="s">
        <v>112</v>
      </c>
      <c r="L30" s="81">
        <v>0</v>
      </c>
      <c r="M30" s="82">
        <f t="shared" si="0"/>
        <v>0</v>
      </c>
      <c r="N30" s="82">
        <f t="shared" si="1"/>
        <v>0</v>
      </c>
      <c r="O30" s="144">
        <f t="shared" si="2"/>
        <v>0</v>
      </c>
      <c r="P30" s="81">
        <v>0</v>
      </c>
      <c r="Q30" s="82">
        <f t="shared" si="3"/>
        <v>0</v>
      </c>
      <c r="R30" s="82">
        <f t="shared" si="4"/>
        <v>0</v>
      </c>
      <c r="S30" s="144">
        <f t="shared" si="5"/>
        <v>0</v>
      </c>
      <c r="T30" s="101">
        <v>0</v>
      </c>
      <c r="U30" s="83">
        <f t="shared" si="6"/>
        <v>0</v>
      </c>
      <c r="V30" s="83">
        <f t="shared" si="7"/>
        <v>0</v>
      </c>
      <c r="W30" s="144">
        <f t="shared" si="8"/>
        <v>0</v>
      </c>
      <c r="X30" s="122">
        <f t="shared" si="9"/>
        <v>0</v>
      </c>
    </row>
    <row r="31" spans="1:24" ht="24.95" customHeight="1">
      <c r="A31" s="270"/>
      <c r="B31" s="291"/>
      <c r="C31" s="306"/>
      <c r="D31" s="270"/>
      <c r="E31" s="291"/>
      <c r="F31" s="28" t="s">
        <v>285</v>
      </c>
      <c r="G31" s="28" t="s">
        <v>286</v>
      </c>
      <c r="H31" s="194">
        <v>3</v>
      </c>
      <c r="I31" s="11">
        <v>12</v>
      </c>
      <c r="J31" s="43">
        <v>1</v>
      </c>
      <c r="K31" s="90" t="s">
        <v>112</v>
      </c>
      <c r="L31" s="81">
        <v>0</v>
      </c>
      <c r="M31" s="82">
        <f t="shared" si="0"/>
        <v>0</v>
      </c>
      <c r="N31" s="82">
        <f t="shared" si="1"/>
        <v>0</v>
      </c>
      <c r="O31" s="144">
        <f t="shared" si="2"/>
        <v>0</v>
      </c>
      <c r="P31" s="81">
        <v>0</v>
      </c>
      <c r="Q31" s="82">
        <f t="shared" si="3"/>
        <v>0</v>
      </c>
      <c r="R31" s="82">
        <f t="shared" si="4"/>
        <v>0</v>
      </c>
      <c r="S31" s="144">
        <f t="shared" si="5"/>
        <v>0</v>
      </c>
      <c r="T31" s="101">
        <v>0</v>
      </c>
      <c r="U31" s="83">
        <f t="shared" si="6"/>
        <v>0</v>
      </c>
      <c r="V31" s="83">
        <f t="shared" si="7"/>
        <v>0</v>
      </c>
      <c r="W31" s="144">
        <f t="shared" si="8"/>
        <v>0</v>
      </c>
      <c r="X31" s="122">
        <f t="shared" si="9"/>
        <v>0</v>
      </c>
    </row>
    <row r="32" spans="1:24" ht="24.95" customHeight="1">
      <c r="A32" s="43" t="s">
        <v>258</v>
      </c>
      <c r="B32" s="16" t="s">
        <v>254</v>
      </c>
      <c r="C32" s="11" t="s">
        <v>45</v>
      </c>
      <c r="D32" s="43">
        <v>45</v>
      </c>
      <c r="E32" s="16" t="s">
        <v>226</v>
      </c>
      <c r="F32" s="28" t="s">
        <v>173</v>
      </c>
      <c r="G32" s="28" t="s">
        <v>53</v>
      </c>
      <c r="H32" s="194">
        <v>17</v>
      </c>
      <c r="I32" s="11">
        <v>12</v>
      </c>
      <c r="J32" s="43">
        <v>1</v>
      </c>
      <c r="K32" s="90" t="s">
        <v>112</v>
      </c>
      <c r="L32" s="81">
        <v>0</v>
      </c>
      <c r="M32" s="82">
        <f t="shared" si="0"/>
        <v>0</v>
      </c>
      <c r="N32" s="82">
        <f t="shared" si="1"/>
        <v>0</v>
      </c>
      <c r="O32" s="144">
        <f t="shared" si="2"/>
        <v>0</v>
      </c>
      <c r="P32" s="81">
        <v>0</v>
      </c>
      <c r="Q32" s="82">
        <f t="shared" si="3"/>
        <v>0</v>
      </c>
      <c r="R32" s="82">
        <f t="shared" si="4"/>
        <v>0</v>
      </c>
      <c r="S32" s="144">
        <f t="shared" si="5"/>
        <v>0</v>
      </c>
      <c r="T32" s="101">
        <v>0</v>
      </c>
      <c r="U32" s="83">
        <f t="shared" si="6"/>
        <v>0</v>
      </c>
      <c r="V32" s="83">
        <f t="shared" si="7"/>
        <v>0</v>
      </c>
      <c r="W32" s="144">
        <f t="shared" si="8"/>
        <v>0</v>
      </c>
      <c r="X32" s="122">
        <f t="shared" si="9"/>
        <v>0</v>
      </c>
    </row>
    <row r="33" spans="1:24" ht="24.95" customHeight="1">
      <c r="A33" s="269" t="s">
        <v>259</v>
      </c>
      <c r="B33" s="266" t="s">
        <v>254</v>
      </c>
      <c r="C33" s="342" t="s">
        <v>292</v>
      </c>
      <c r="D33" s="269">
        <v>55</v>
      </c>
      <c r="E33" s="266" t="s">
        <v>287</v>
      </c>
      <c r="F33" s="28" t="s">
        <v>288</v>
      </c>
      <c r="G33" s="28" t="s">
        <v>289</v>
      </c>
      <c r="H33" s="194">
        <v>20</v>
      </c>
      <c r="I33" s="11">
        <v>12</v>
      </c>
      <c r="J33" s="43">
        <v>1</v>
      </c>
      <c r="K33" s="90" t="s">
        <v>112</v>
      </c>
      <c r="L33" s="81">
        <v>0</v>
      </c>
      <c r="M33" s="82">
        <f t="shared" si="0"/>
        <v>0</v>
      </c>
      <c r="N33" s="82">
        <f t="shared" si="1"/>
        <v>0</v>
      </c>
      <c r="O33" s="144">
        <f t="shared" si="2"/>
        <v>0</v>
      </c>
      <c r="P33" s="81">
        <v>0</v>
      </c>
      <c r="Q33" s="82">
        <f t="shared" si="3"/>
        <v>0</v>
      </c>
      <c r="R33" s="82">
        <f t="shared" si="4"/>
        <v>0</v>
      </c>
      <c r="S33" s="144">
        <f t="shared" si="5"/>
        <v>0</v>
      </c>
      <c r="T33" s="101">
        <v>0</v>
      </c>
      <c r="U33" s="83">
        <f t="shared" si="6"/>
        <v>0</v>
      </c>
      <c r="V33" s="83">
        <f t="shared" si="7"/>
        <v>0</v>
      </c>
      <c r="W33" s="144">
        <f t="shared" si="8"/>
        <v>0</v>
      </c>
      <c r="X33" s="122">
        <f t="shared" si="9"/>
        <v>0</v>
      </c>
    </row>
    <row r="34" spans="1:24" ht="24.95" customHeight="1">
      <c r="A34" s="283"/>
      <c r="B34" s="267"/>
      <c r="C34" s="343"/>
      <c r="D34" s="283"/>
      <c r="E34" s="267"/>
      <c r="F34" s="28" t="s">
        <v>290</v>
      </c>
      <c r="G34" s="28" t="s">
        <v>289</v>
      </c>
      <c r="H34" s="194">
        <v>2</v>
      </c>
      <c r="I34" s="11">
        <v>12</v>
      </c>
      <c r="J34" s="43">
        <v>1</v>
      </c>
      <c r="K34" s="90" t="s">
        <v>112</v>
      </c>
      <c r="L34" s="81">
        <v>0</v>
      </c>
      <c r="M34" s="82">
        <f t="shared" si="0"/>
        <v>0</v>
      </c>
      <c r="N34" s="82">
        <f t="shared" si="1"/>
        <v>0</v>
      </c>
      <c r="O34" s="144">
        <f t="shared" si="2"/>
        <v>0</v>
      </c>
      <c r="P34" s="81">
        <v>0</v>
      </c>
      <c r="Q34" s="82">
        <f t="shared" si="3"/>
        <v>0</v>
      </c>
      <c r="R34" s="82">
        <f t="shared" si="4"/>
        <v>0</v>
      </c>
      <c r="S34" s="144">
        <f t="shared" si="5"/>
        <v>0</v>
      </c>
      <c r="T34" s="101">
        <v>0</v>
      </c>
      <c r="U34" s="83">
        <f t="shared" si="6"/>
        <v>0</v>
      </c>
      <c r="V34" s="83">
        <f t="shared" si="7"/>
        <v>0</v>
      </c>
      <c r="W34" s="144">
        <f t="shared" si="8"/>
        <v>0</v>
      </c>
      <c r="X34" s="122">
        <f t="shared" si="9"/>
        <v>0</v>
      </c>
    </row>
    <row r="35" spans="1:24" ht="24.95" customHeight="1">
      <c r="A35" s="270"/>
      <c r="B35" s="291"/>
      <c r="C35" s="344"/>
      <c r="D35" s="270"/>
      <c r="E35" s="291"/>
      <c r="F35" s="28" t="s">
        <v>291</v>
      </c>
      <c r="G35" s="28" t="s">
        <v>289</v>
      </c>
      <c r="H35" s="194">
        <v>3</v>
      </c>
      <c r="I35" s="11">
        <v>12</v>
      </c>
      <c r="J35" s="43">
        <v>1</v>
      </c>
      <c r="K35" s="90" t="s">
        <v>112</v>
      </c>
      <c r="L35" s="81">
        <v>0</v>
      </c>
      <c r="M35" s="82">
        <f t="shared" si="0"/>
        <v>0</v>
      </c>
      <c r="N35" s="82">
        <f t="shared" si="1"/>
        <v>0</v>
      </c>
      <c r="O35" s="144">
        <f t="shared" si="2"/>
        <v>0</v>
      </c>
      <c r="P35" s="81">
        <v>0</v>
      </c>
      <c r="Q35" s="82">
        <f t="shared" si="3"/>
        <v>0</v>
      </c>
      <c r="R35" s="82">
        <f t="shared" si="4"/>
        <v>0</v>
      </c>
      <c r="S35" s="144">
        <f t="shared" si="5"/>
        <v>0</v>
      </c>
      <c r="T35" s="101">
        <v>0</v>
      </c>
      <c r="U35" s="83">
        <f t="shared" si="6"/>
        <v>0</v>
      </c>
      <c r="V35" s="83">
        <f t="shared" si="7"/>
        <v>0</v>
      </c>
      <c r="W35" s="144">
        <f t="shared" si="8"/>
        <v>0</v>
      </c>
      <c r="X35" s="122">
        <f t="shared" si="9"/>
        <v>0</v>
      </c>
    </row>
    <row r="36" spans="1:24" ht="24.95" customHeight="1">
      <c r="A36" s="269" t="s">
        <v>260</v>
      </c>
      <c r="B36" s="266" t="s">
        <v>254</v>
      </c>
      <c r="C36" s="305" t="s">
        <v>45</v>
      </c>
      <c r="D36" s="269">
        <v>149</v>
      </c>
      <c r="E36" s="266" t="s">
        <v>235</v>
      </c>
      <c r="F36" s="28" t="s">
        <v>174</v>
      </c>
      <c r="G36" s="28" t="s">
        <v>54</v>
      </c>
      <c r="H36" s="194">
        <v>8</v>
      </c>
      <c r="I36" s="11">
        <v>12</v>
      </c>
      <c r="J36" s="43">
        <v>1</v>
      </c>
      <c r="K36" s="90" t="s">
        <v>112</v>
      </c>
      <c r="L36" s="81">
        <v>0</v>
      </c>
      <c r="M36" s="82">
        <f t="shared" si="0"/>
        <v>0</v>
      </c>
      <c r="N36" s="82">
        <f t="shared" si="1"/>
        <v>0</v>
      </c>
      <c r="O36" s="144">
        <f t="shared" si="2"/>
        <v>0</v>
      </c>
      <c r="P36" s="81">
        <v>0</v>
      </c>
      <c r="Q36" s="82">
        <f t="shared" si="3"/>
        <v>0</v>
      </c>
      <c r="R36" s="82">
        <f t="shared" si="4"/>
        <v>0</v>
      </c>
      <c r="S36" s="144">
        <f t="shared" si="5"/>
        <v>0</v>
      </c>
      <c r="T36" s="101">
        <v>0</v>
      </c>
      <c r="U36" s="83">
        <f t="shared" si="6"/>
        <v>0</v>
      </c>
      <c r="V36" s="83">
        <f t="shared" si="7"/>
        <v>0</v>
      </c>
      <c r="W36" s="144">
        <f t="shared" si="8"/>
        <v>0</v>
      </c>
      <c r="X36" s="122">
        <f t="shared" si="9"/>
        <v>0</v>
      </c>
    </row>
    <row r="37" spans="1:24" ht="24.95" customHeight="1">
      <c r="A37" s="270"/>
      <c r="B37" s="291"/>
      <c r="C37" s="306"/>
      <c r="D37" s="270"/>
      <c r="E37" s="291"/>
      <c r="F37" s="28" t="s">
        <v>175</v>
      </c>
      <c r="G37" s="39" t="s">
        <v>55</v>
      </c>
      <c r="H37" s="194">
        <v>8</v>
      </c>
      <c r="I37" s="11">
        <v>12</v>
      </c>
      <c r="J37" s="43">
        <v>1</v>
      </c>
      <c r="K37" s="90" t="s">
        <v>112</v>
      </c>
      <c r="L37" s="81">
        <v>0</v>
      </c>
      <c r="M37" s="82">
        <f t="shared" si="0"/>
        <v>0</v>
      </c>
      <c r="N37" s="82">
        <f t="shared" si="1"/>
        <v>0</v>
      </c>
      <c r="O37" s="144">
        <f t="shared" si="2"/>
        <v>0</v>
      </c>
      <c r="P37" s="81">
        <v>0</v>
      </c>
      <c r="Q37" s="82">
        <f t="shared" si="3"/>
        <v>0</v>
      </c>
      <c r="R37" s="82">
        <f t="shared" si="4"/>
        <v>0</v>
      </c>
      <c r="S37" s="144">
        <f t="shared" si="5"/>
        <v>0</v>
      </c>
      <c r="T37" s="101">
        <v>0</v>
      </c>
      <c r="U37" s="83">
        <f t="shared" si="6"/>
        <v>0</v>
      </c>
      <c r="V37" s="83">
        <f t="shared" si="7"/>
        <v>0</v>
      </c>
      <c r="W37" s="144">
        <f t="shared" si="8"/>
        <v>0</v>
      </c>
      <c r="X37" s="122">
        <f t="shared" si="9"/>
        <v>0</v>
      </c>
    </row>
    <row r="38" spans="1:24" ht="24.95" customHeight="1">
      <c r="A38" s="43" t="s">
        <v>261</v>
      </c>
      <c r="B38" s="16" t="s">
        <v>254</v>
      </c>
      <c r="C38" s="11" t="s">
        <v>45</v>
      </c>
      <c r="D38" s="43">
        <v>185</v>
      </c>
      <c r="E38" s="16" t="s">
        <v>236</v>
      </c>
      <c r="F38" s="28" t="s">
        <v>256</v>
      </c>
      <c r="G38" s="28" t="s">
        <v>56</v>
      </c>
      <c r="H38" s="194">
        <v>31</v>
      </c>
      <c r="I38" s="11">
        <v>12</v>
      </c>
      <c r="J38" s="43">
        <v>1</v>
      </c>
      <c r="K38" s="90" t="s">
        <v>112</v>
      </c>
      <c r="L38" s="81">
        <v>0</v>
      </c>
      <c r="M38" s="82">
        <f t="shared" si="0"/>
        <v>0</v>
      </c>
      <c r="N38" s="82">
        <f t="shared" si="1"/>
        <v>0</v>
      </c>
      <c r="O38" s="144">
        <f t="shared" si="2"/>
        <v>0</v>
      </c>
      <c r="P38" s="81">
        <v>0</v>
      </c>
      <c r="Q38" s="82">
        <f t="shared" si="3"/>
        <v>0</v>
      </c>
      <c r="R38" s="82">
        <f t="shared" si="4"/>
        <v>0</v>
      </c>
      <c r="S38" s="144">
        <f t="shared" si="5"/>
        <v>0</v>
      </c>
      <c r="T38" s="101">
        <v>0</v>
      </c>
      <c r="U38" s="83">
        <f t="shared" si="6"/>
        <v>0</v>
      </c>
      <c r="V38" s="83">
        <f t="shared" si="7"/>
        <v>0</v>
      </c>
      <c r="W38" s="144">
        <f t="shared" si="8"/>
        <v>0</v>
      </c>
      <c r="X38" s="122">
        <f t="shared" si="9"/>
        <v>0</v>
      </c>
    </row>
    <row r="39" spans="1:24" ht="24.95" customHeight="1">
      <c r="A39" s="328" t="s">
        <v>264</v>
      </c>
      <c r="B39" s="266" t="s">
        <v>254</v>
      </c>
      <c r="C39" s="305" t="s">
        <v>79</v>
      </c>
      <c r="D39" s="269">
        <v>228</v>
      </c>
      <c r="E39" s="266" t="s">
        <v>237</v>
      </c>
      <c r="F39" s="28" t="s">
        <v>176</v>
      </c>
      <c r="G39" s="39" t="s">
        <v>57</v>
      </c>
      <c r="H39" s="194">
        <v>5</v>
      </c>
      <c r="I39" s="11">
        <v>12</v>
      </c>
      <c r="J39" s="43">
        <v>1</v>
      </c>
      <c r="K39" s="90" t="s">
        <v>112</v>
      </c>
      <c r="L39" s="81">
        <v>0</v>
      </c>
      <c r="M39" s="82">
        <f t="shared" si="0"/>
        <v>0</v>
      </c>
      <c r="N39" s="82">
        <f t="shared" si="1"/>
        <v>0</v>
      </c>
      <c r="O39" s="144">
        <f t="shared" si="2"/>
        <v>0</v>
      </c>
      <c r="P39" s="81">
        <v>0</v>
      </c>
      <c r="Q39" s="82">
        <f t="shared" si="3"/>
        <v>0</v>
      </c>
      <c r="R39" s="82">
        <f t="shared" si="4"/>
        <v>0</v>
      </c>
      <c r="S39" s="144">
        <f t="shared" si="5"/>
        <v>0</v>
      </c>
      <c r="T39" s="101">
        <v>0</v>
      </c>
      <c r="U39" s="83">
        <f t="shared" si="6"/>
        <v>0</v>
      </c>
      <c r="V39" s="83">
        <f t="shared" si="7"/>
        <v>0</v>
      </c>
      <c r="W39" s="144">
        <f t="shared" si="8"/>
        <v>0</v>
      </c>
      <c r="X39" s="122">
        <f t="shared" si="9"/>
        <v>0</v>
      </c>
    </row>
    <row r="40" spans="1:24" ht="24.95" customHeight="1">
      <c r="A40" s="330"/>
      <c r="B40" s="291"/>
      <c r="C40" s="306"/>
      <c r="D40" s="270"/>
      <c r="E40" s="291"/>
      <c r="F40" s="28" t="s">
        <v>177</v>
      </c>
      <c r="G40" s="28" t="s">
        <v>296</v>
      </c>
      <c r="H40" s="194">
        <v>4</v>
      </c>
      <c r="I40" s="11">
        <v>12</v>
      </c>
      <c r="J40" s="43">
        <v>1</v>
      </c>
      <c r="K40" s="90" t="s">
        <v>112</v>
      </c>
      <c r="L40" s="81">
        <v>0</v>
      </c>
      <c r="M40" s="82">
        <f t="shared" si="0"/>
        <v>0</v>
      </c>
      <c r="N40" s="82">
        <f t="shared" si="1"/>
        <v>0</v>
      </c>
      <c r="O40" s="144">
        <f t="shared" si="2"/>
        <v>0</v>
      </c>
      <c r="P40" s="81">
        <v>0</v>
      </c>
      <c r="Q40" s="82">
        <f t="shared" si="3"/>
        <v>0</v>
      </c>
      <c r="R40" s="82">
        <f t="shared" si="4"/>
        <v>0</v>
      </c>
      <c r="S40" s="144">
        <f t="shared" si="5"/>
        <v>0</v>
      </c>
      <c r="T40" s="101">
        <v>0</v>
      </c>
      <c r="U40" s="83">
        <f t="shared" si="6"/>
        <v>0</v>
      </c>
      <c r="V40" s="83">
        <f t="shared" si="7"/>
        <v>0</v>
      </c>
      <c r="W40" s="144">
        <f t="shared" si="8"/>
        <v>0</v>
      </c>
      <c r="X40" s="122">
        <f t="shared" si="9"/>
        <v>0</v>
      </c>
    </row>
    <row r="41" spans="1:24" ht="24.95" customHeight="1">
      <c r="A41" s="43" t="s">
        <v>265</v>
      </c>
      <c r="B41" s="16" t="s">
        <v>254</v>
      </c>
      <c r="C41" s="11" t="s">
        <v>45</v>
      </c>
      <c r="D41" s="43">
        <v>576</v>
      </c>
      <c r="E41" s="16" t="s">
        <v>250</v>
      </c>
      <c r="F41" s="159" t="s">
        <v>178</v>
      </c>
      <c r="G41" s="28" t="s">
        <v>58</v>
      </c>
      <c r="H41" s="194">
        <v>31</v>
      </c>
      <c r="I41" s="11">
        <v>12</v>
      </c>
      <c r="J41" s="43">
        <v>1</v>
      </c>
      <c r="K41" s="93" t="s">
        <v>112</v>
      </c>
      <c r="L41" s="81">
        <v>0</v>
      </c>
      <c r="M41" s="82">
        <f t="shared" si="0"/>
        <v>0</v>
      </c>
      <c r="N41" s="82">
        <f t="shared" si="1"/>
        <v>0</v>
      </c>
      <c r="O41" s="144">
        <f t="shared" si="2"/>
        <v>0</v>
      </c>
      <c r="P41" s="81">
        <v>0</v>
      </c>
      <c r="Q41" s="82">
        <f t="shared" si="3"/>
        <v>0</v>
      </c>
      <c r="R41" s="82">
        <f t="shared" si="4"/>
        <v>0</v>
      </c>
      <c r="S41" s="144">
        <f t="shared" si="5"/>
        <v>0</v>
      </c>
      <c r="T41" s="101">
        <v>0</v>
      </c>
      <c r="U41" s="83">
        <f t="shared" si="6"/>
        <v>0</v>
      </c>
      <c r="V41" s="83">
        <f t="shared" si="7"/>
        <v>0</v>
      </c>
      <c r="W41" s="144">
        <f t="shared" si="8"/>
        <v>0</v>
      </c>
      <c r="X41" s="122">
        <f t="shared" si="9"/>
        <v>0</v>
      </c>
    </row>
    <row r="42" spans="1:24" ht="24.95" customHeight="1">
      <c r="A42" s="329" t="s">
        <v>266</v>
      </c>
      <c r="B42" s="267" t="s">
        <v>254</v>
      </c>
      <c r="C42" s="286" t="s">
        <v>45</v>
      </c>
      <c r="D42" s="283">
        <v>596</v>
      </c>
      <c r="E42" s="267" t="s">
        <v>293</v>
      </c>
      <c r="F42" s="158" t="s">
        <v>297</v>
      </c>
      <c r="G42" s="153" t="s">
        <v>296</v>
      </c>
      <c r="H42" s="199">
        <v>8</v>
      </c>
      <c r="I42" s="151">
        <v>12</v>
      </c>
      <c r="J42" s="149">
        <v>1</v>
      </c>
      <c r="K42" s="95" t="s">
        <v>112</v>
      </c>
      <c r="L42" s="81">
        <v>0</v>
      </c>
      <c r="M42" s="82">
        <f t="shared" si="0"/>
        <v>0</v>
      </c>
      <c r="N42" s="82">
        <f t="shared" si="1"/>
        <v>0</v>
      </c>
      <c r="O42" s="144">
        <f t="shared" si="2"/>
        <v>0</v>
      </c>
      <c r="P42" s="81">
        <v>0</v>
      </c>
      <c r="Q42" s="82">
        <f t="shared" si="3"/>
        <v>0</v>
      </c>
      <c r="R42" s="82">
        <f t="shared" si="4"/>
        <v>0</v>
      </c>
      <c r="S42" s="144">
        <f t="shared" si="5"/>
        <v>0</v>
      </c>
      <c r="T42" s="101">
        <v>0</v>
      </c>
      <c r="U42" s="83">
        <f t="shared" si="6"/>
        <v>0</v>
      </c>
      <c r="V42" s="83">
        <f t="shared" si="7"/>
        <v>0</v>
      </c>
      <c r="W42" s="144">
        <f t="shared" si="8"/>
        <v>0</v>
      </c>
      <c r="X42" s="122">
        <f t="shared" si="9"/>
        <v>0</v>
      </c>
    </row>
    <row r="43" spans="1:24" ht="24.95" customHeight="1">
      <c r="A43" s="329"/>
      <c r="B43" s="267"/>
      <c r="C43" s="286"/>
      <c r="D43" s="283"/>
      <c r="E43" s="267"/>
      <c r="F43" s="157" t="s">
        <v>295</v>
      </c>
      <c r="G43" s="147" t="s">
        <v>296</v>
      </c>
      <c r="H43" s="203">
        <v>27</v>
      </c>
      <c r="I43" s="152">
        <v>12</v>
      </c>
      <c r="J43" s="150">
        <v>1</v>
      </c>
      <c r="K43" s="90" t="s">
        <v>112</v>
      </c>
      <c r="L43" s="81">
        <v>0</v>
      </c>
      <c r="M43" s="82">
        <f t="shared" si="0"/>
        <v>0</v>
      </c>
      <c r="N43" s="82">
        <f t="shared" si="1"/>
        <v>0</v>
      </c>
      <c r="O43" s="144">
        <f t="shared" si="2"/>
        <v>0</v>
      </c>
      <c r="P43" s="81">
        <v>0</v>
      </c>
      <c r="Q43" s="82">
        <f t="shared" si="3"/>
        <v>0</v>
      </c>
      <c r="R43" s="82">
        <f t="shared" si="4"/>
        <v>0</v>
      </c>
      <c r="S43" s="144">
        <f t="shared" si="5"/>
        <v>0</v>
      </c>
      <c r="T43" s="101">
        <v>0</v>
      </c>
      <c r="U43" s="83">
        <f t="shared" si="6"/>
        <v>0</v>
      </c>
      <c r="V43" s="83">
        <f t="shared" si="7"/>
        <v>0</v>
      </c>
      <c r="W43" s="144">
        <f t="shared" si="8"/>
        <v>0</v>
      </c>
      <c r="X43" s="122">
        <f t="shared" si="9"/>
        <v>0</v>
      </c>
    </row>
    <row r="44" spans="1:24" ht="24.95" customHeight="1">
      <c r="A44" s="329"/>
      <c r="B44" s="267"/>
      <c r="C44" s="286"/>
      <c r="D44" s="283"/>
      <c r="E44" s="267"/>
      <c r="F44" s="157" t="s">
        <v>317</v>
      </c>
      <c r="G44" s="147" t="s">
        <v>296</v>
      </c>
      <c r="H44" s="203">
        <v>7</v>
      </c>
      <c r="I44" s="152">
        <v>12</v>
      </c>
      <c r="J44" s="150">
        <v>1</v>
      </c>
      <c r="K44" s="90" t="s">
        <v>112</v>
      </c>
      <c r="L44" s="81">
        <v>0</v>
      </c>
      <c r="M44" s="82">
        <f t="shared" si="0"/>
        <v>0</v>
      </c>
      <c r="N44" s="82">
        <f t="shared" si="1"/>
        <v>0</v>
      </c>
      <c r="O44" s="144">
        <f t="shared" si="2"/>
        <v>0</v>
      </c>
      <c r="P44" s="81">
        <v>0</v>
      </c>
      <c r="Q44" s="82">
        <f t="shared" si="3"/>
        <v>0</v>
      </c>
      <c r="R44" s="82">
        <f t="shared" si="4"/>
        <v>0</v>
      </c>
      <c r="S44" s="144">
        <f t="shared" si="5"/>
        <v>0</v>
      </c>
      <c r="T44" s="101">
        <v>0</v>
      </c>
      <c r="U44" s="83">
        <f t="shared" si="6"/>
        <v>0</v>
      </c>
      <c r="V44" s="83">
        <f t="shared" si="7"/>
        <v>0</v>
      </c>
      <c r="W44" s="144">
        <f t="shared" si="8"/>
        <v>0</v>
      </c>
      <c r="X44" s="122">
        <f t="shared" si="9"/>
        <v>0</v>
      </c>
    </row>
    <row r="45" spans="1:24" ht="24.95" customHeight="1">
      <c r="A45" s="330"/>
      <c r="B45" s="291"/>
      <c r="C45" s="306"/>
      <c r="D45" s="270"/>
      <c r="E45" s="291"/>
      <c r="F45" s="157" t="s">
        <v>294</v>
      </c>
      <c r="G45" s="147" t="s">
        <v>296</v>
      </c>
      <c r="H45" s="203">
        <v>1</v>
      </c>
      <c r="I45" s="152">
        <v>12</v>
      </c>
      <c r="J45" s="150">
        <v>1</v>
      </c>
      <c r="K45" s="90" t="s">
        <v>112</v>
      </c>
      <c r="L45" s="81">
        <v>0</v>
      </c>
      <c r="M45" s="82">
        <f t="shared" si="0"/>
        <v>0</v>
      </c>
      <c r="N45" s="82">
        <f t="shared" si="1"/>
        <v>0</v>
      </c>
      <c r="O45" s="144">
        <f t="shared" si="2"/>
        <v>0</v>
      </c>
      <c r="P45" s="81">
        <v>0</v>
      </c>
      <c r="Q45" s="82">
        <f t="shared" si="3"/>
        <v>0</v>
      </c>
      <c r="R45" s="82">
        <f t="shared" si="4"/>
        <v>0</v>
      </c>
      <c r="S45" s="144">
        <f t="shared" si="5"/>
        <v>0</v>
      </c>
      <c r="T45" s="101">
        <v>0</v>
      </c>
      <c r="U45" s="83">
        <f t="shared" si="6"/>
        <v>0</v>
      </c>
      <c r="V45" s="83">
        <f t="shared" si="7"/>
        <v>0</v>
      </c>
      <c r="W45" s="144">
        <f t="shared" si="8"/>
        <v>0</v>
      </c>
      <c r="X45" s="122">
        <f t="shared" si="9"/>
        <v>0</v>
      </c>
    </row>
    <row r="46" spans="1:24" ht="24.95" customHeight="1">
      <c r="A46" s="328" t="s">
        <v>267</v>
      </c>
      <c r="B46" s="266" t="s">
        <v>254</v>
      </c>
      <c r="C46" s="305" t="s">
        <v>45</v>
      </c>
      <c r="D46" s="269">
        <v>597</v>
      </c>
      <c r="E46" s="266" t="s">
        <v>298</v>
      </c>
      <c r="F46" s="154" t="s">
        <v>299</v>
      </c>
      <c r="G46" s="147" t="s">
        <v>296</v>
      </c>
      <c r="H46" s="206">
        <v>8</v>
      </c>
      <c r="I46" s="152">
        <v>12</v>
      </c>
      <c r="J46" s="150">
        <v>1</v>
      </c>
      <c r="K46" s="90" t="s">
        <v>112</v>
      </c>
      <c r="L46" s="81">
        <v>0</v>
      </c>
      <c r="M46" s="82">
        <f t="shared" si="0"/>
        <v>0</v>
      </c>
      <c r="N46" s="82">
        <f t="shared" si="1"/>
        <v>0</v>
      </c>
      <c r="O46" s="144">
        <f t="shared" si="2"/>
        <v>0</v>
      </c>
      <c r="P46" s="81">
        <v>0</v>
      </c>
      <c r="Q46" s="82">
        <f t="shared" si="3"/>
        <v>0</v>
      </c>
      <c r="R46" s="82">
        <f t="shared" si="4"/>
        <v>0</v>
      </c>
      <c r="S46" s="144">
        <f t="shared" si="5"/>
        <v>0</v>
      </c>
      <c r="T46" s="101">
        <v>0</v>
      </c>
      <c r="U46" s="83">
        <f t="shared" si="6"/>
        <v>0</v>
      </c>
      <c r="V46" s="83">
        <f t="shared" si="7"/>
        <v>0</v>
      </c>
      <c r="W46" s="144">
        <f t="shared" si="8"/>
        <v>0</v>
      </c>
      <c r="X46" s="122">
        <f t="shared" si="9"/>
        <v>0</v>
      </c>
    </row>
    <row r="47" spans="1:24" ht="24.95" customHeight="1">
      <c r="A47" s="329"/>
      <c r="B47" s="267"/>
      <c r="C47" s="286"/>
      <c r="D47" s="283"/>
      <c r="E47" s="267"/>
      <c r="F47" s="155" t="s">
        <v>300</v>
      </c>
      <c r="G47" s="147" t="s">
        <v>296</v>
      </c>
      <c r="H47" s="206">
        <v>27</v>
      </c>
      <c r="I47" s="152">
        <v>12</v>
      </c>
      <c r="J47" s="150">
        <v>1</v>
      </c>
      <c r="K47" s="90" t="s">
        <v>112</v>
      </c>
      <c r="L47" s="81">
        <v>0</v>
      </c>
      <c r="M47" s="82">
        <f t="shared" si="0"/>
        <v>0</v>
      </c>
      <c r="N47" s="82">
        <f t="shared" si="1"/>
        <v>0</v>
      </c>
      <c r="O47" s="144">
        <f t="shared" si="2"/>
        <v>0</v>
      </c>
      <c r="P47" s="81">
        <v>0</v>
      </c>
      <c r="Q47" s="82">
        <f t="shared" si="3"/>
        <v>0</v>
      </c>
      <c r="R47" s="82">
        <f t="shared" si="4"/>
        <v>0</v>
      </c>
      <c r="S47" s="144">
        <f t="shared" si="5"/>
        <v>0</v>
      </c>
      <c r="T47" s="101">
        <v>0</v>
      </c>
      <c r="U47" s="83">
        <f t="shared" si="6"/>
        <v>0</v>
      </c>
      <c r="V47" s="83">
        <f t="shared" si="7"/>
        <v>0</v>
      </c>
      <c r="W47" s="144">
        <f t="shared" si="8"/>
        <v>0</v>
      </c>
      <c r="X47" s="122">
        <f t="shared" si="9"/>
        <v>0</v>
      </c>
    </row>
    <row r="48" spans="1:24" ht="24.95" customHeight="1">
      <c r="A48" s="329"/>
      <c r="B48" s="267"/>
      <c r="C48" s="286"/>
      <c r="D48" s="283"/>
      <c r="E48" s="267"/>
      <c r="F48" s="155" t="s">
        <v>301</v>
      </c>
      <c r="G48" s="147" t="s">
        <v>296</v>
      </c>
      <c r="H48" s="206">
        <v>7</v>
      </c>
      <c r="I48" s="152">
        <v>12</v>
      </c>
      <c r="J48" s="150">
        <v>1</v>
      </c>
      <c r="K48" s="90" t="s">
        <v>112</v>
      </c>
      <c r="L48" s="81">
        <v>0</v>
      </c>
      <c r="M48" s="82">
        <f t="shared" si="0"/>
        <v>0</v>
      </c>
      <c r="N48" s="82">
        <f t="shared" si="1"/>
        <v>0</v>
      </c>
      <c r="O48" s="144">
        <f t="shared" si="2"/>
        <v>0</v>
      </c>
      <c r="P48" s="81">
        <v>0</v>
      </c>
      <c r="Q48" s="82">
        <f t="shared" si="3"/>
        <v>0</v>
      </c>
      <c r="R48" s="82">
        <f t="shared" si="4"/>
        <v>0</v>
      </c>
      <c r="S48" s="144">
        <f t="shared" si="5"/>
        <v>0</v>
      </c>
      <c r="T48" s="101">
        <v>0</v>
      </c>
      <c r="U48" s="83">
        <f t="shared" si="6"/>
        <v>0</v>
      </c>
      <c r="V48" s="83">
        <f t="shared" si="7"/>
        <v>0</v>
      </c>
      <c r="W48" s="144">
        <f t="shared" si="8"/>
        <v>0</v>
      </c>
      <c r="X48" s="122">
        <f t="shared" si="9"/>
        <v>0</v>
      </c>
    </row>
    <row r="49" spans="1:24" ht="24.95" customHeight="1">
      <c r="A49" s="330"/>
      <c r="B49" s="291"/>
      <c r="C49" s="306"/>
      <c r="D49" s="270"/>
      <c r="E49" s="291"/>
      <c r="F49" s="156" t="s">
        <v>294</v>
      </c>
      <c r="G49" s="147" t="s">
        <v>296</v>
      </c>
      <c r="H49" s="206">
        <v>1</v>
      </c>
      <c r="I49" s="152">
        <v>12</v>
      </c>
      <c r="J49" s="150">
        <v>1</v>
      </c>
      <c r="K49" s="90" t="s">
        <v>112</v>
      </c>
      <c r="L49" s="81">
        <v>0</v>
      </c>
      <c r="M49" s="82">
        <f t="shared" si="0"/>
        <v>0</v>
      </c>
      <c r="N49" s="82">
        <f t="shared" si="1"/>
        <v>0</v>
      </c>
      <c r="O49" s="144">
        <f t="shared" si="2"/>
        <v>0</v>
      </c>
      <c r="P49" s="81">
        <v>0</v>
      </c>
      <c r="Q49" s="82">
        <f t="shared" si="3"/>
        <v>0</v>
      </c>
      <c r="R49" s="82">
        <f t="shared" si="4"/>
        <v>0</v>
      </c>
      <c r="S49" s="144">
        <f t="shared" si="5"/>
        <v>0</v>
      </c>
      <c r="T49" s="101">
        <v>0</v>
      </c>
      <c r="U49" s="83">
        <f t="shared" si="6"/>
        <v>0</v>
      </c>
      <c r="V49" s="83">
        <f t="shared" si="7"/>
        <v>0</v>
      </c>
      <c r="W49" s="144">
        <f t="shared" si="8"/>
        <v>0</v>
      </c>
      <c r="X49" s="122">
        <f t="shared" si="9"/>
        <v>0</v>
      </c>
    </row>
    <row r="50" spans="1:24" ht="24.95" customHeight="1">
      <c r="A50" s="328" t="s">
        <v>268</v>
      </c>
      <c r="B50" s="266" t="s">
        <v>254</v>
      </c>
      <c r="C50" s="305" t="s">
        <v>45</v>
      </c>
      <c r="D50" s="269">
        <v>598</v>
      </c>
      <c r="E50" s="266" t="s">
        <v>302</v>
      </c>
      <c r="F50" s="160" t="s">
        <v>299</v>
      </c>
      <c r="G50" s="147" t="s">
        <v>296</v>
      </c>
      <c r="H50" s="206">
        <v>8</v>
      </c>
      <c r="I50" s="152">
        <v>12</v>
      </c>
      <c r="J50" s="150">
        <v>1</v>
      </c>
      <c r="K50" s="90" t="s">
        <v>112</v>
      </c>
      <c r="L50" s="81">
        <v>0</v>
      </c>
      <c r="M50" s="82">
        <f t="shared" si="0"/>
        <v>0</v>
      </c>
      <c r="N50" s="82">
        <f t="shared" si="1"/>
        <v>0</v>
      </c>
      <c r="O50" s="144">
        <f t="shared" si="2"/>
        <v>0</v>
      </c>
      <c r="P50" s="81">
        <v>0</v>
      </c>
      <c r="Q50" s="82">
        <f t="shared" si="3"/>
        <v>0</v>
      </c>
      <c r="R50" s="82">
        <f t="shared" si="4"/>
        <v>0</v>
      </c>
      <c r="S50" s="144">
        <f t="shared" si="5"/>
        <v>0</v>
      </c>
      <c r="T50" s="101">
        <v>0</v>
      </c>
      <c r="U50" s="83">
        <f t="shared" si="6"/>
        <v>0</v>
      </c>
      <c r="V50" s="83">
        <f t="shared" si="7"/>
        <v>0</v>
      </c>
      <c r="W50" s="144">
        <f t="shared" si="8"/>
        <v>0</v>
      </c>
      <c r="X50" s="122">
        <f t="shared" si="9"/>
        <v>0</v>
      </c>
    </row>
    <row r="51" spans="1:24" ht="24.95" customHeight="1">
      <c r="A51" s="329"/>
      <c r="B51" s="267"/>
      <c r="C51" s="286"/>
      <c r="D51" s="283"/>
      <c r="E51" s="267"/>
      <c r="F51" s="160" t="s">
        <v>300</v>
      </c>
      <c r="G51" s="147" t="s">
        <v>296</v>
      </c>
      <c r="H51" s="206">
        <v>27</v>
      </c>
      <c r="I51" s="152">
        <v>12</v>
      </c>
      <c r="J51" s="150">
        <v>1</v>
      </c>
      <c r="K51" s="90" t="s">
        <v>112</v>
      </c>
      <c r="L51" s="81">
        <v>0</v>
      </c>
      <c r="M51" s="82">
        <f t="shared" si="0"/>
        <v>0</v>
      </c>
      <c r="N51" s="82">
        <f t="shared" si="1"/>
        <v>0</v>
      </c>
      <c r="O51" s="144">
        <f t="shared" si="2"/>
        <v>0</v>
      </c>
      <c r="P51" s="81">
        <v>0</v>
      </c>
      <c r="Q51" s="82">
        <f t="shared" si="3"/>
        <v>0</v>
      </c>
      <c r="R51" s="82">
        <f t="shared" si="4"/>
        <v>0</v>
      </c>
      <c r="S51" s="144">
        <f t="shared" si="5"/>
        <v>0</v>
      </c>
      <c r="T51" s="101">
        <v>0</v>
      </c>
      <c r="U51" s="83">
        <f t="shared" si="6"/>
        <v>0</v>
      </c>
      <c r="V51" s="83">
        <f t="shared" si="7"/>
        <v>0</v>
      </c>
      <c r="W51" s="144">
        <f t="shared" si="8"/>
        <v>0</v>
      </c>
      <c r="X51" s="122">
        <f t="shared" si="9"/>
        <v>0</v>
      </c>
    </row>
    <row r="52" spans="1:24" ht="24.95" customHeight="1">
      <c r="A52" s="329"/>
      <c r="B52" s="267"/>
      <c r="C52" s="286"/>
      <c r="D52" s="283"/>
      <c r="E52" s="267"/>
      <c r="F52" s="160" t="s">
        <v>301</v>
      </c>
      <c r="G52" s="147" t="s">
        <v>296</v>
      </c>
      <c r="H52" s="206">
        <v>7</v>
      </c>
      <c r="I52" s="152">
        <v>12</v>
      </c>
      <c r="J52" s="150">
        <v>1</v>
      </c>
      <c r="K52" s="90" t="s">
        <v>112</v>
      </c>
      <c r="L52" s="81">
        <v>0</v>
      </c>
      <c r="M52" s="82">
        <f t="shared" si="0"/>
        <v>0</v>
      </c>
      <c r="N52" s="82">
        <f t="shared" si="1"/>
        <v>0</v>
      </c>
      <c r="O52" s="144">
        <f t="shared" si="2"/>
        <v>0</v>
      </c>
      <c r="P52" s="81">
        <v>0</v>
      </c>
      <c r="Q52" s="82">
        <f t="shared" si="3"/>
        <v>0</v>
      </c>
      <c r="R52" s="82">
        <f t="shared" si="4"/>
        <v>0</v>
      </c>
      <c r="S52" s="144">
        <f t="shared" si="5"/>
        <v>0</v>
      </c>
      <c r="T52" s="101">
        <v>0</v>
      </c>
      <c r="U52" s="83">
        <f t="shared" si="6"/>
        <v>0</v>
      </c>
      <c r="V52" s="83">
        <f t="shared" si="7"/>
        <v>0</v>
      </c>
      <c r="W52" s="144">
        <f t="shared" si="8"/>
        <v>0</v>
      </c>
      <c r="X52" s="122">
        <f t="shared" si="9"/>
        <v>0</v>
      </c>
    </row>
    <row r="53" spans="1:24" ht="24.95" customHeight="1">
      <c r="A53" s="330"/>
      <c r="B53" s="291"/>
      <c r="C53" s="306"/>
      <c r="D53" s="270"/>
      <c r="E53" s="291"/>
      <c r="F53" s="160" t="s">
        <v>294</v>
      </c>
      <c r="G53" s="147" t="s">
        <v>296</v>
      </c>
      <c r="H53" s="206">
        <v>1</v>
      </c>
      <c r="I53" s="152">
        <v>12</v>
      </c>
      <c r="J53" s="150">
        <v>1</v>
      </c>
      <c r="K53" s="90" t="s">
        <v>112</v>
      </c>
      <c r="L53" s="81">
        <v>0</v>
      </c>
      <c r="M53" s="82">
        <f t="shared" si="0"/>
        <v>0</v>
      </c>
      <c r="N53" s="82">
        <f t="shared" si="1"/>
        <v>0</v>
      </c>
      <c r="O53" s="144">
        <f t="shared" si="2"/>
        <v>0</v>
      </c>
      <c r="P53" s="81">
        <v>0</v>
      </c>
      <c r="Q53" s="82">
        <f t="shared" si="3"/>
        <v>0</v>
      </c>
      <c r="R53" s="82">
        <f t="shared" si="4"/>
        <v>0</v>
      </c>
      <c r="S53" s="144">
        <f t="shared" si="5"/>
        <v>0</v>
      </c>
      <c r="T53" s="101">
        <v>0</v>
      </c>
      <c r="U53" s="83">
        <f t="shared" si="6"/>
        <v>0</v>
      </c>
      <c r="V53" s="83">
        <f t="shared" si="7"/>
        <v>0</v>
      </c>
      <c r="W53" s="144">
        <f t="shared" si="8"/>
        <v>0</v>
      </c>
      <c r="X53" s="122">
        <f t="shared" si="9"/>
        <v>0</v>
      </c>
    </row>
    <row r="54" spans="1:24" ht="24.95" customHeight="1">
      <c r="A54" s="328" t="s">
        <v>269</v>
      </c>
      <c r="B54" s="266" t="s">
        <v>254</v>
      </c>
      <c r="C54" s="305" t="s">
        <v>45</v>
      </c>
      <c r="D54" s="269">
        <v>599</v>
      </c>
      <c r="E54" s="266" t="s">
        <v>303</v>
      </c>
      <c r="F54" s="161" t="s">
        <v>304</v>
      </c>
      <c r="G54" s="147" t="s">
        <v>296</v>
      </c>
      <c r="H54" s="207">
        <v>12</v>
      </c>
      <c r="I54" s="152">
        <v>12</v>
      </c>
      <c r="J54" s="150">
        <v>1</v>
      </c>
      <c r="K54" s="90" t="s">
        <v>112</v>
      </c>
      <c r="L54" s="81">
        <v>0</v>
      </c>
      <c r="M54" s="82">
        <f t="shared" si="0"/>
        <v>0</v>
      </c>
      <c r="N54" s="82">
        <f t="shared" si="1"/>
        <v>0</v>
      </c>
      <c r="O54" s="144">
        <f t="shared" si="2"/>
        <v>0</v>
      </c>
      <c r="P54" s="81">
        <v>0</v>
      </c>
      <c r="Q54" s="82">
        <f t="shared" si="3"/>
        <v>0</v>
      </c>
      <c r="R54" s="82">
        <f t="shared" si="4"/>
        <v>0</v>
      </c>
      <c r="S54" s="144">
        <f t="shared" si="5"/>
        <v>0</v>
      </c>
      <c r="T54" s="101">
        <v>0</v>
      </c>
      <c r="U54" s="83">
        <f t="shared" si="6"/>
        <v>0</v>
      </c>
      <c r="V54" s="83">
        <f t="shared" si="7"/>
        <v>0</v>
      </c>
      <c r="W54" s="144">
        <f t="shared" si="8"/>
        <v>0</v>
      </c>
      <c r="X54" s="122">
        <f t="shared" si="9"/>
        <v>0</v>
      </c>
    </row>
    <row r="55" spans="1:24" ht="24.95" customHeight="1">
      <c r="A55" s="329"/>
      <c r="B55" s="267"/>
      <c r="C55" s="286"/>
      <c r="D55" s="283"/>
      <c r="E55" s="267"/>
      <c r="F55" s="161" t="s">
        <v>305</v>
      </c>
      <c r="G55" s="147" t="s">
        <v>296</v>
      </c>
      <c r="H55" s="207">
        <v>19</v>
      </c>
      <c r="I55" s="152">
        <v>12</v>
      </c>
      <c r="J55" s="150">
        <v>1</v>
      </c>
      <c r="K55" s="90" t="s">
        <v>112</v>
      </c>
      <c r="L55" s="81">
        <v>0</v>
      </c>
      <c r="M55" s="82">
        <f t="shared" si="0"/>
        <v>0</v>
      </c>
      <c r="N55" s="82">
        <f t="shared" si="1"/>
        <v>0</v>
      </c>
      <c r="O55" s="144">
        <f t="shared" si="2"/>
        <v>0</v>
      </c>
      <c r="P55" s="81">
        <v>0</v>
      </c>
      <c r="Q55" s="82">
        <f t="shared" si="3"/>
        <v>0</v>
      </c>
      <c r="R55" s="82">
        <f t="shared" si="4"/>
        <v>0</v>
      </c>
      <c r="S55" s="144">
        <f t="shared" si="5"/>
        <v>0</v>
      </c>
      <c r="T55" s="101">
        <v>0</v>
      </c>
      <c r="U55" s="83">
        <f t="shared" si="6"/>
        <v>0</v>
      </c>
      <c r="V55" s="83">
        <f t="shared" si="7"/>
        <v>0</v>
      </c>
      <c r="W55" s="144">
        <f t="shared" si="8"/>
        <v>0</v>
      </c>
      <c r="X55" s="122">
        <f t="shared" si="9"/>
        <v>0</v>
      </c>
    </row>
    <row r="56" spans="1:24" ht="24.95" customHeight="1">
      <c r="A56" s="330"/>
      <c r="B56" s="291"/>
      <c r="C56" s="306"/>
      <c r="D56" s="270"/>
      <c r="E56" s="291"/>
      <c r="F56" s="161" t="s">
        <v>306</v>
      </c>
      <c r="G56" s="147" t="s">
        <v>296</v>
      </c>
      <c r="H56" s="207">
        <v>16</v>
      </c>
      <c r="I56" s="152">
        <v>12</v>
      </c>
      <c r="J56" s="150">
        <v>1</v>
      </c>
      <c r="K56" s="90" t="s">
        <v>112</v>
      </c>
      <c r="L56" s="81">
        <v>0</v>
      </c>
      <c r="M56" s="82">
        <f t="shared" si="0"/>
        <v>0</v>
      </c>
      <c r="N56" s="82">
        <f t="shared" si="1"/>
        <v>0</v>
      </c>
      <c r="O56" s="144">
        <f t="shared" si="2"/>
        <v>0</v>
      </c>
      <c r="P56" s="81">
        <v>0</v>
      </c>
      <c r="Q56" s="82">
        <f t="shared" si="3"/>
        <v>0</v>
      </c>
      <c r="R56" s="82">
        <f t="shared" si="4"/>
        <v>0</v>
      </c>
      <c r="S56" s="144">
        <f t="shared" si="5"/>
        <v>0</v>
      </c>
      <c r="T56" s="101">
        <v>0</v>
      </c>
      <c r="U56" s="83">
        <f t="shared" si="6"/>
        <v>0</v>
      </c>
      <c r="V56" s="83">
        <f t="shared" si="7"/>
        <v>0</v>
      </c>
      <c r="W56" s="144">
        <f t="shared" si="8"/>
        <v>0</v>
      </c>
      <c r="X56" s="122">
        <f t="shared" si="9"/>
        <v>0</v>
      </c>
    </row>
    <row r="57" spans="1:24" ht="24.95" customHeight="1">
      <c r="A57" s="328" t="s">
        <v>270</v>
      </c>
      <c r="B57" s="266" t="s">
        <v>254</v>
      </c>
      <c r="C57" s="305" t="s">
        <v>45</v>
      </c>
      <c r="D57" s="269">
        <v>600</v>
      </c>
      <c r="E57" s="266" t="s">
        <v>307</v>
      </c>
      <c r="F57" s="160" t="s">
        <v>308</v>
      </c>
      <c r="G57" s="147" t="s">
        <v>296</v>
      </c>
      <c r="H57" s="206">
        <v>1</v>
      </c>
      <c r="I57" s="152">
        <v>12</v>
      </c>
      <c r="J57" s="150">
        <v>1</v>
      </c>
      <c r="K57" s="90" t="s">
        <v>112</v>
      </c>
      <c r="L57" s="81">
        <v>0</v>
      </c>
      <c r="M57" s="82">
        <f t="shared" si="0"/>
        <v>0</v>
      </c>
      <c r="N57" s="82">
        <f t="shared" si="1"/>
        <v>0</v>
      </c>
      <c r="O57" s="144">
        <f t="shared" si="2"/>
        <v>0</v>
      </c>
      <c r="P57" s="81">
        <v>0</v>
      </c>
      <c r="Q57" s="82">
        <f t="shared" si="3"/>
        <v>0</v>
      </c>
      <c r="R57" s="82">
        <f t="shared" si="4"/>
        <v>0</v>
      </c>
      <c r="S57" s="144">
        <f t="shared" si="5"/>
        <v>0</v>
      </c>
      <c r="T57" s="101">
        <v>0</v>
      </c>
      <c r="U57" s="83">
        <f t="shared" si="6"/>
        <v>0</v>
      </c>
      <c r="V57" s="83">
        <f t="shared" si="7"/>
        <v>0</v>
      </c>
      <c r="W57" s="144">
        <f t="shared" si="8"/>
        <v>0</v>
      </c>
      <c r="X57" s="122">
        <f t="shared" si="9"/>
        <v>0</v>
      </c>
    </row>
    <row r="58" spans="1:24" ht="24.95" customHeight="1">
      <c r="A58" s="329"/>
      <c r="B58" s="267"/>
      <c r="C58" s="286"/>
      <c r="D58" s="283"/>
      <c r="E58" s="267"/>
      <c r="F58" s="160" t="s">
        <v>309</v>
      </c>
      <c r="G58" s="147" t="s">
        <v>296</v>
      </c>
      <c r="H58" s="206">
        <v>10</v>
      </c>
      <c r="I58" s="152">
        <v>12</v>
      </c>
      <c r="J58" s="150">
        <v>1</v>
      </c>
      <c r="K58" s="90" t="s">
        <v>112</v>
      </c>
      <c r="L58" s="81">
        <v>0</v>
      </c>
      <c r="M58" s="82">
        <f t="shared" si="0"/>
        <v>0</v>
      </c>
      <c r="N58" s="82">
        <f t="shared" si="1"/>
        <v>0</v>
      </c>
      <c r="O58" s="144">
        <f t="shared" si="2"/>
        <v>0</v>
      </c>
      <c r="P58" s="81">
        <v>0</v>
      </c>
      <c r="Q58" s="82">
        <f t="shared" si="3"/>
        <v>0</v>
      </c>
      <c r="R58" s="82">
        <f t="shared" si="4"/>
        <v>0</v>
      </c>
      <c r="S58" s="144">
        <f t="shared" si="5"/>
        <v>0</v>
      </c>
      <c r="T58" s="101">
        <v>0</v>
      </c>
      <c r="U58" s="83">
        <f t="shared" si="6"/>
        <v>0</v>
      </c>
      <c r="V58" s="83">
        <f t="shared" si="7"/>
        <v>0</v>
      </c>
      <c r="W58" s="144">
        <f t="shared" si="8"/>
        <v>0</v>
      </c>
      <c r="X58" s="122">
        <f t="shared" si="9"/>
        <v>0</v>
      </c>
    </row>
    <row r="59" spans="1:24" ht="24.95" customHeight="1">
      <c r="A59" s="329"/>
      <c r="B59" s="267"/>
      <c r="C59" s="286"/>
      <c r="D59" s="283"/>
      <c r="E59" s="267"/>
      <c r="F59" s="160" t="s">
        <v>310</v>
      </c>
      <c r="G59" s="147" t="s">
        <v>296</v>
      </c>
      <c r="H59" s="206">
        <v>7</v>
      </c>
      <c r="I59" s="152">
        <v>12</v>
      </c>
      <c r="J59" s="150">
        <v>1</v>
      </c>
      <c r="K59" s="90" t="s">
        <v>112</v>
      </c>
      <c r="L59" s="81">
        <v>0</v>
      </c>
      <c r="M59" s="82">
        <f t="shared" si="0"/>
        <v>0</v>
      </c>
      <c r="N59" s="82">
        <f t="shared" si="1"/>
        <v>0</v>
      </c>
      <c r="O59" s="144">
        <f t="shared" si="2"/>
        <v>0</v>
      </c>
      <c r="P59" s="81">
        <v>0</v>
      </c>
      <c r="Q59" s="82">
        <f t="shared" si="3"/>
        <v>0</v>
      </c>
      <c r="R59" s="82">
        <f t="shared" si="4"/>
        <v>0</v>
      </c>
      <c r="S59" s="144">
        <f t="shared" si="5"/>
        <v>0</v>
      </c>
      <c r="T59" s="101">
        <v>0</v>
      </c>
      <c r="U59" s="83">
        <f t="shared" si="6"/>
        <v>0</v>
      </c>
      <c r="V59" s="83">
        <f t="shared" si="7"/>
        <v>0</v>
      </c>
      <c r="W59" s="144">
        <f t="shared" si="8"/>
        <v>0</v>
      </c>
      <c r="X59" s="122">
        <f t="shared" si="9"/>
        <v>0</v>
      </c>
    </row>
    <row r="60" spans="1:24" ht="24.95" customHeight="1">
      <c r="A60" s="329"/>
      <c r="B60" s="267"/>
      <c r="C60" s="286"/>
      <c r="D60" s="283"/>
      <c r="E60" s="267"/>
      <c r="F60" s="160" t="s">
        <v>311</v>
      </c>
      <c r="G60" s="147" t="s">
        <v>296</v>
      </c>
      <c r="H60" s="206">
        <v>4</v>
      </c>
      <c r="I60" s="152">
        <v>12</v>
      </c>
      <c r="J60" s="150">
        <v>1</v>
      </c>
      <c r="K60" s="90" t="s">
        <v>112</v>
      </c>
      <c r="L60" s="81">
        <v>0</v>
      </c>
      <c r="M60" s="82">
        <f t="shared" si="0"/>
        <v>0</v>
      </c>
      <c r="N60" s="82">
        <f t="shared" si="1"/>
        <v>0</v>
      </c>
      <c r="O60" s="144">
        <f t="shared" si="2"/>
        <v>0</v>
      </c>
      <c r="P60" s="81">
        <v>0</v>
      </c>
      <c r="Q60" s="82">
        <f t="shared" si="3"/>
        <v>0</v>
      </c>
      <c r="R60" s="82">
        <f t="shared" si="4"/>
        <v>0</v>
      </c>
      <c r="S60" s="144">
        <f t="shared" si="5"/>
        <v>0</v>
      </c>
      <c r="T60" s="101">
        <v>0</v>
      </c>
      <c r="U60" s="83">
        <f t="shared" si="6"/>
        <v>0</v>
      </c>
      <c r="V60" s="83">
        <f t="shared" si="7"/>
        <v>0</v>
      </c>
      <c r="W60" s="144">
        <f t="shared" si="8"/>
        <v>0</v>
      </c>
      <c r="X60" s="122">
        <f t="shared" si="9"/>
        <v>0</v>
      </c>
    </row>
    <row r="61" spans="1:24" ht="24.95" customHeight="1" thickBot="1">
      <c r="A61" s="329"/>
      <c r="B61" s="267"/>
      <c r="C61" s="286"/>
      <c r="D61" s="283"/>
      <c r="E61" s="267"/>
      <c r="F61" s="154" t="s">
        <v>300</v>
      </c>
      <c r="G61" s="147" t="s">
        <v>296</v>
      </c>
      <c r="H61" s="207">
        <v>5</v>
      </c>
      <c r="I61" s="152">
        <v>12</v>
      </c>
      <c r="J61" s="150">
        <v>1</v>
      </c>
      <c r="K61" s="91" t="s">
        <v>112</v>
      </c>
      <c r="L61" s="163">
        <v>0</v>
      </c>
      <c r="M61" s="164">
        <f t="shared" si="0"/>
        <v>0</v>
      </c>
      <c r="N61" s="164">
        <f t="shared" si="1"/>
        <v>0</v>
      </c>
      <c r="O61" s="165">
        <f t="shared" si="2"/>
        <v>0</v>
      </c>
      <c r="P61" s="163">
        <v>0</v>
      </c>
      <c r="Q61" s="164">
        <f t="shared" si="3"/>
        <v>0</v>
      </c>
      <c r="R61" s="164">
        <f t="shared" si="4"/>
        <v>0</v>
      </c>
      <c r="S61" s="165">
        <f t="shared" si="5"/>
        <v>0</v>
      </c>
      <c r="T61" s="166">
        <v>0</v>
      </c>
      <c r="U61" s="167">
        <f t="shared" si="6"/>
        <v>0</v>
      </c>
      <c r="V61" s="167">
        <f t="shared" si="7"/>
        <v>0</v>
      </c>
      <c r="W61" s="165">
        <f t="shared" si="8"/>
        <v>0</v>
      </c>
      <c r="X61" s="168">
        <f t="shared" si="9"/>
        <v>0</v>
      </c>
    </row>
    <row r="62" spans="1:24" ht="24.95" customHeight="1">
      <c r="A62" s="282" t="s">
        <v>271</v>
      </c>
      <c r="B62" s="284" t="s">
        <v>312</v>
      </c>
      <c r="C62" s="285" t="s">
        <v>86</v>
      </c>
      <c r="D62" s="282">
        <v>12</v>
      </c>
      <c r="E62" s="284" t="s">
        <v>230</v>
      </c>
      <c r="F62" s="37" t="s">
        <v>215</v>
      </c>
      <c r="G62" s="169" t="s">
        <v>102</v>
      </c>
      <c r="H62" s="200">
        <v>4</v>
      </c>
      <c r="I62" s="14">
        <v>12</v>
      </c>
      <c r="J62" s="45">
        <v>1</v>
      </c>
      <c r="K62" s="170" t="s">
        <v>112</v>
      </c>
      <c r="L62" s="75">
        <v>0</v>
      </c>
      <c r="M62" s="76">
        <f t="shared" si="0"/>
        <v>0</v>
      </c>
      <c r="N62" s="76">
        <f t="shared" si="1"/>
        <v>0</v>
      </c>
      <c r="O62" s="140">
        <f t="shared" si="2"/>
        <v>0</v>
      </c>
      <c r="P62" s="75">
        <v>0</v>
      </c>
      <c r="Q62" s="76">
        <f t="shared" si="3"/>
        <v>0</v>
      </c>
      <c r="R62" s="76">
        <f t="shared" si="4"/>
        <v>0</v>
      </c>
      <c r="S62" s="140">
        <f t="shared" si="5"/>
        <v>0</v>
      </c>
      <c r="T62" s="102">
        <v>0</v>
      </c>
      <c r="U62" s="77">
        <f t="shared" si="6"/>
        <v>0</v>
      </c>
      <c r="V62" s="77">
        <f t="shared" si="7"/>
        <v>0</v>
      </c>
      <c r="W62" s="140">
        <f t="shared" si="8"/>
        <v>0</v>
      </c>
      <c r="X62" s="120">
        <f t="shared" si="9"/>
        <v>0</v>
      </c>
    </row>
    <row r="63" spans="1:24" ht="24.95" customHeight="1">
      <c r="A63" s="270"/>
      <c r="B63" s="291"/>
      <c r="C63" s="306"/>
      <c r="D63" s="270"/>
      <c r="E63" s="291"/>
      <c r="F63" s="28" t="s">
        <v>216</v>
      </c>
      <c r="G63" s="28" t="s">
        <v>103</v>
      </c>
      <c r="H63" s="194">
        <v>2</v>
      </c>
      <c r="I63" s="11">
        <v>12</v>
      </c>
      <c r="J63" s="43">
        <v>1</v>
      </c>
      <c r="K63" s="93" t="s">
        <v>112</v>
      </c>
      <c r="L63" s="81">
        <v>0</v>
      </c>
      <c r="M63" s="82">
        <f t="shared" si="0"/>
        <v>0</v>
      </c>
      <c r="N63" s="82">
        <f t="shared" si="1"/>
        <v>0</v>
      </c>
      <c r="O63" s="144">
        <f t="shared" si="2"/>
        <v>0</v>
      </c>
      <c r="P63" s="81">
        <v>0</v>
      </c>
      <c r="Q63" s="82">
        <f t="shared" si="3"/>
        <v>0</v>
      </c>
      <c r="R63" s="82">
        <f t="shared" si="4"/>
        <v>0</v>
      </c>
      <c r="S63" s="144">
        <f t="shared" si="5"/>
        <v>0</v>
      </c>
      <c r="T63" s="101">
        <v>0</v>
      </c>
      <c r="U63" s="83">
        <f t="shared" si="6"/>
        <v>0</v>
      </c>
      <c r="V63" s="83">
        <f t="shared" si="7"/>
        <v>0</v>
      </c>
      <c r="W63" s="144">
        <f t="shared" si="8"/>
        <v>0</v>
      </c>
      <c r="X63" s="122">
        <f t="shared" si="9"/>
        <v>0</v>
      </c>
    </row>
    <row r="64" spans="1:24" ht="24.95" customHeight="1">
      <c r="A64" s="43" t="s">
        <v>272</v>
      </c>
      <c r="B64" s="16" t="s">
        <v>312</v>
      </c>
      <c r="C64" s="11" t="s">
        <v>86</v>
      </c>
      <c r="D64" s="43">
        <v>13</v>
      </c>
      <c r="E64" s="16" t="s">
        <v>246</v>
      </c>
      <c r="F64" s="28" t="s">
        <v>214</v>
      </c>
      <c r="G64" s="28" t="s">
        <v>101</v>
      </c>
      <c r="H64" s="194">
        <v>2</v>
      </c>
      <c r="I64" s="11">
        <v>12</v>
      </c>
      <c r="J64" s="43">
        <v>1</v>
      </c>
      <c r="K64" s="93" t="s">
        <v>112</v>
      </c>
      <c r="L64" s="81">
        <v>0</v>
      </c>
      <c r="M64" s="82">
        <f t="shared" si="0"/>
        <v>0</v>
      </c>
      <c r="N64" s="82">
        <f t="shared" si="1"/>
        <v>0</v>
      </c>
      <c r="O64" s="144">
        <f t="shared" si="2"/>
        <v>0</v>
      </c>
      <c r="P64" s="81">
        <v>0</v>
      </c>
      <c r="Q64" s="82">
        <f t="shared" si="3"/>
        <v>0</v>
      </c>
      <c r="R64" s="82">
        <f t="shared" si="4"/>
        <v>0</v>
      </c>
      <c r="S64" s="144">
        <f t="shared" si="5"/>
        <v>0</v>
      </c>
      <c r="T64" s="101">
        <v>0</v>
      </c>
      <c r="U64" s="83">
        <f t="shared" si="6"/>
        <v>0</v>
      </c>
      <c r="V64" s="83">
        <f t="shared" si="7"/>
        <v>0</v>
      </c>
      <c r="W64" s="144">
        <f t="shared" si="8"/>
        <v>0</v>
      </c>
      <c r="X64" s="122">
        <f t="shared" si="9"/>
        <v>0</v>
      </c>
    </row>
    <row r="65" spans="1:25" ht="24.95" customHeight="1">
      <c r="A65" s="162" t="s">
        <v>273</v>
      </c>
      <c r="B65" s="16" t="s">
        <v>312</v>
      </c>
      <c r="C65" s="11" t="s">
        <v>86</v>
      </c>
      <c r="D65" s="43">
        <v>27</v>
      </c>
      <c r="E65" s="16" t="s">
        <v>313</v>
      </c>
      <c r="F65" s="28" t="s">
        <v>314</v>
      </c>
      <c r="G65" s="30" t="s">
        <v>315</v>
      </c>
      <c r="H65" s="194">
        <v>20</v>
      </c>
      <c r="I65" s="11">
        <v>12</v>
      </c>
      <c r="J65" s="43">
        <v>1</v>
      </c>
      <c r="K65" s="90" t="s">
        <v>112</v>
      </c>
      <c r="L65" s="81">
        <v>0</v>
      </c>
      <c r="M65" s="82">
        <f t="shared" si="0"/>
        <v>0</v>
      </c>
      <c r="N65" s="82">
        <f t="shared" si="1"/>
        <v>0</v>
      </c>
      <c r="O65" s="144">
        <f t="shared" si="2"/>
        <v>0</v>
      </c>
      <c r="P65" s="81">
        <v>0</v>
      </c>
      <c r="Q65" s="82">
        <f t="shared" si="3"/>
        <v>0</v>
      </c>
      <c r="R65" s="82">
        <f t="shared" si="4"/>
        <v>0</v>
      </c>
      <c r="S65" s="144">
        <f t="shared" si="5"/>
        <v>0</v>
      </c>
      <c r="T65" s="101">
        <v>0</v>
      </c>
      <c r="U65" s="83">
        <f t="shared" si="6"/>
        <v>0</v>
      </c>
      <c r="V65" s="83">
        <f t="shared" si="7"/>
        <v>0</v>
      </c>
      <c r="W65" s="144">
        <f t="shared" si="8"/>
        <v>0</v>
      </c>
      <c r="X65" s="122">
        <f t="shared" si="9"/>
        <v>0</v>
      </c>
    </row>
    <row r="66" spans="1:25" ht="18.75" thickBot="1">
      <c r="D66" s="3"/>
      <c r="H66" s="201">
        <f>SUM(H19:H65)</f>
        <v>468</v>
      </c>
      <c r="I66" s="2"/>
      <c r="J66" s="2"/>
      <c r="K66" s="7"/>
      <c r="L66" s="8"/>
      <c r="M66" s="321"/>
      <c r="N66" s="321"/>
      <c r="O66" s="322">
        <f>SUM(O19:O65)</f>
        <v>0</v>
      </c>
      <c r="P66" s="8"/>
      <c r="Q66" s="8"/>
      <c r="R66" s="8"/>
      <c r="S66" s="315">
        <f>SUM(S19:S65)</f>
        <v>0</v>
      </c>
      <c r="T66" s="107"/>
      <c r="U66" s="107"/>
      <c r="V66" s="107"/>
      <c r="W66" s="319">
        <f>SUM(W19:W65)</f>
        <v>0</v>
      </c>
      <c r="X66" s="317">
        <f>SUM(X19:X65)</f>
        <v>0</v>
      </c>
    </row>
    <row r="67" spans="1:25" ht="18.75" thickBot="1">
      <c r="D67" s="3"/>
      <c r="H67" s="1"/>
      <c r="I67" s="2"/>
      <c r="J67" s="2"/>
      <c r="K67" s="7"/>
      <c r="L67" s="8"/>
      <c r="M67" s="321"/>
      <c r="N67" s="321"/>
      <c r="O67" s="323"/>
      <c r="P67" s="8"/>
      <c r="Q67" s="8"/>
      <c r="R67" s="8"/>
      <c r="S67" s="316"/>
      <c r="T67" s="108"/>
      <c r="U67" s="108"/>
      <c r="V67" s="108"/>
      <c r="W67" s="320"/>
      <c r="X67" s="318"/>
    </row>
    <row r="68" spans="1:25" ht="18.75" thickBot="1">
      <c r="B68" s="25"/>
      <c r="C68" s="25"/>
      <c r="D68" s="25"/>
      <c r="E68" s="25"/>
      <c r="F68" s="10"/>
      <c r="H68" s="1"/>
      <c r="I68" s="2"/>
      <c r="J68" s="2"/>
      <c r="K68" s="54" t="s">
        <v>113</v>
      </c>
      <c r="L68" s="54"/>
      <c r="M68" s="54"/>
      <c r="N68" s="109">
        <v>0.3</v>
      </c>
      <c r="O68" s="105">
        <f>O66*60%</f>
        <v>0</v>
      </c>
      <c r="S68" s="104">
        <f>S66*60%</f>
        <v>0</v>
      </c>
      <c r="T68" s="106"/>
      <c r="U68" s="106"/>
      <c r="V68" s="106"/>
      <c r="W68" s="104">
        <f>W66*60%</f>
        <v>0</v>
      </c>
      <c r="X68" s="123">
        <f>X66*60%</f>
        <v>0</v>
      </c>
    </row>
    <row r="69" spans="1:25" ht="18.75" thickBot="1">
      <c r="B69" s="25"/>
      <c r="C69" s="25"/>
      <c r="D69" s="25"/>
      <c r="E69" s="25"/>
      <c r="F69" s="10"/>
      <c r="H69" s="1"/>
      <c r="I69" s="2"/>
      <c r="J69" s="2"/>
      <c r="K69" s="54" t="s">
        <v>114</v>
      </c>
      <c r="L69" s="54"/>
      <c r="M69" s="54"/>
      <c r="N69" s="109">
        <v>0.7</v>
      </c>
      <c r="O69" s="105">
        <f>O66*40%</f>
        <v>0</v>
      </c>
      <c r="S69" s="104">
        <f>S66*40%</f>
        <v>0</v>
      </c>
      <c r="T69" s="106"/>
      <c r="U69" s="106"/>
      <c r="V69" s="106"/>
      <c r="W69" s="104">
        <f>W66*40%</f>
        <v>0</v>
      </c>
      <c r="X69" s="123">
        <f>X66*40%</f>
        <v>0</v>
      </c>
    </row>
    <row r="70" spans="1:25" ht="18">
      <c r="B70" s="25"/>
      <c r="C70" s="25"/>
      <c r="D70" s="25"/>
      <c r="E70" s="25"/>
      <c r="F70" s="10"/>
      <c r="H70" s="1"/>
      <c r="I70" s="2"/>
      <c r="J70" s="2"/>
      <c r="K70" s="54"/>
      <c r="L70" s="54"/>
      <c r="M70" s="54"/>
      <c r="N70" s="109"/>
      <c r="O70" s="97"/>
      <c r="S70" s="110"/>
      <c r="T70" s="106"/>
      <c r="U70" s="106"/>
      <c r="V70" s="106"/>
      <c r="W70" s="110"/>
      <c r="X70" s="97"/>
    </row>
    <row r="71" spans="1:25" ht="18">
      <c r="B71" s="25"/>
      <c r="C71" s="25"/>
      <c r="D71" s="25"/>
      <c r="E71" s="25"/>
      <c r="F71" s="10"/>
      <c r="H71" s="1"/>
      <c r="I71" s="2"/>
      <c r="J71" s="2"/>
      <c r="K71" s="54"/>
      <c r="L71" s="54"/>
      <c r="M71" s="54"/>
      <c r="N71" s="109"/>
      <c r="O71" s="97"/>
      <c r="S71" s="110"/>
      <c r="T71" s="106"/>
      <c r="U71" s="106"/>
      <c r="V71" s="106"/>
      <c r="W71" s="110"/>
      <c r="X71" s="97"/>
    </row>
    <row r="72" spans="1:25" ht="18">
      <c r="B72" s="25"/>
      <c r="C72" s="25"/>
      <c r="D72" s="25"/>
      <c r="E72" s="25"/>
      <c r="F72" s="10"/>
      <c r="H72" s="1"/>
      <c r="I72" s="2"/>
      <c r="J72" s="2"/>
      <c r="K72" s="54"/>
      <c r="L72" s="54"/>
      <c r="M72" s="54"/>
      <c r="N72" s="109"/>
      <c r="O72" s="97"/>
      <c r="S72" s="110"/>
      <c r="T72" s="106"/>
      <c r="U72" s="106"/>
      <c r="V72" s="106"/>
      <c r="W72" s="110"/>
      <c r="X72" s="97"/>
    </row>
    <row r="73" spans="1:25" ht="40.5">
      <c r="B73" s="288" t="s">
        <v>318</v>
      </c>
      <c r="C73" s="289"/>
      <c r="D73" s="289"/>
      <c r="E73" s="289"/>
      <c r="F73" s="290"/>
      <c r="G73" s="307" t="s">
        <v>319</v>
      </c>
      <c r="H73" s="308"/>
      <c r="I73" s="308"/>
      <c r="J73" s="309"/>
      <c r="K73" s="175" t="s">
        <v>329</v>
      </c>
      <c r="L73" s="176" t="s">
        <v>321</v>
      </c>
      <c r="M73" s="176" t="s">
        <v>322</v>
      </c>
      <c r="N73" s="310" t="s">
        <v>323</v>
      </c>
      <c r="O73" s="311"/>
      <c r="P73" s="175" t="s">
        <v>320</v>
      </c>
      <c r="Q73" s="176" t="s">
        <v>321</v>
      </c>
      <c r="R73" s="176" t="s">
        <v>322</v>
      </c>
      <c r="S73" s="310" t="s">
        <v>323</v>
      </c>
      <c r="T73" s="311"/>
      <c r="U73" s="175" t="s">
        <v>324</v>
      </c>
      <c r="V73" s="176" t="s">
        <v>117</v>
      </c>
      <c r="W73" s="176" t="s">
        <v>322</v>
      </c>
      <c r="X73" s="190" t="s">
        <v>325</v>
      </c>
      <c r="Y73" s="191" t="s">
        <v>326</v>
      </c>
    </row>
    <row r="74" spans="1:25" ht="15.75">
      <c r="A74" s="189"/>
      <c r="B74" s="247" t="s">
        <v>336</v>
      </c>
      <c r="C74" s="248"/>
      <c r="D74" s="248"/>
      <c r="E74" s="248"/>
      <c r="F74" s="249"/>
      <c r="G74" s="174"/>
      <c r="H74" s="173">
        <v>2025</v>
      </c>
      <c r="I74" s="173">
        <v>2026</v>
      </c>
      <c r="J74" s="192">
        <v>2027</v>
      </c>
      <c r="K74" s="219">
        <v>0</v>
      </c>
      <c r="L74" s="253">
        <f>K74*H75</f>
        <v>0</v>
      </c>
      <c r="M74" s="253">
        <f>L74*23%</f>
        <v>0</v>
      </c>
      <c r="N74" s="256">
        <f>L74+M74</f>
        <v>0</v>
      </c>
      <c r="O74" s="257"/>
      <c r="P74" s="231">
        <v>0</v>
      </c>
      <c r="Q74" s="234">
        <f>P74*I75</f>
        <v>0</v>
      </c>
      <c r="R74" s="234">
        <f>Q74*23%</f>
        <v>0</v>
      </c>
      <c r="S74" s="237">
        <f>Q74+R74</f>
        <v>0</v>
      </c>
      <c r="T74" s="238"/>
      <c r="U74" s="219">
        <v>0</v>
      </c>
      <c r="V74" s="222">
        <f>U74*J75</f>
        <v>0</v>
      </c>
      <c r="W74" s="222">
        <f>V74*23%</f>
        <v>0</v>
      </c>
      <c r="X74" s="225">
        <f>V74+W74</f>
        <v>0</v>
      </c>
      <c r="Y74" s="228">
        <f>M74+R74+W74</f>
        <v>0</v>
      </c>
    </row>
    <row r="75" spans="1:25" ht="15" customHeight="1">
      <c r="A75" s="189"/>
      <c r="B75" s="247"/>
      <c r="C75" s="248"/>
      <c r="D75" s="248"/>
      <c r="E75" s="248"/>
      <c r="F75" s="249"/>
      <c r="G75" s="174"/>
      <c r="H75" s="243">
        <v>20</v>
      </c>
      <c r="I75" s="243">
        <v>20</v>
      </c>
      <c r="J75" s="245">
        <v>20</v>
      </c>
      <c r="K75" s="220"/>
      <c r="L75" s="254"/>
      <c r="M75" s="254"/>
      <c r="N75" s="258"/>
      <c r="O75" s="259"/>
      <c r="P75" s="232"/>
      <c r="Q75" s="235"/>
      <c r="R75" s="235"/>
      <c r="S75" s="239"/>
      <c r="T75" s="240"/>
      <c r="U75" s="220"/>
      <c r="V75" s="223"/>
      <c r="W75" s="223"/>
      <c r="X75" s="226"/>
      <c r="Y75" s="229"/>
    </row>
    <row r="76" spans="1:25" ht="15" customHeight="1">
      <c r="A76" s="189"/>
      <c r="B76" s="250"/>
      <c r="C76" s="251"/>
      <c r="D76" s="251"/>
      <c r="E76" s="251"/>
      <c r="F76" s="252"/>
      <c r="G76" s="174"/>
      <c r="H76" s="244"/>
      <c r="I76" s="244"/>
      <c r="J76" s="246"/>
      <c r="K76" s="221"/>
      <c r="L76" s="255"/>
      <c r="M76" s="255"/>
      <c r="N76" s="260"/>
      <c r="O76" s="261"/>
      <c r="P76" s="233"/>
      <c r="Q76" s="236"/>
      <c r="R76" s="236"/>
      <c r="S76" s="241"/>
      <c r="T76" s="242"/>
      <c r="U76" s="221"/>
      <c r="V76" s="224"/>
      <c r="W76" s="224"/>
      <c r="X76" s="227"/>
      <c r="Y76" s="230"/>
    </row>
    <row r="77" spans="1:25" ht="15" customHeight="1">
      <c r="A77" s="189"/>
      <c r="B77" s="186"/>
      <c r="C77" s="186"/>
      <c r="D77" s="186"/>
      <c r="E77" s="186"/>
      <c r="F77" s="187"/>
      <c r="G77" s="185"/>
      <c r="H77" s="185"/>
      <c r="I77" s="185"/>
      <c r="J77" s="185"/>
      <c r="K77" s="185"/>
      <c r="L77" s="188"/>
      <c r="M77" s="188"/>
      <c r="N77" s="188"/>
      <c r="O77" s="188"/>
      <c r="P77" s="178"/>
      <c r="Q77" s="178"/>
      <c r="R77" s="178"/>
      <c r="S77" s="182"/>
      <c r="T77" s="182"/>
      <c r="U77" s="182"/>
      <c r="V77" s="182"/>
      <c r="W77" s="182"/>
      <c r="X77" s="183"/>
    </row>
    <row r="78" spans="1:25" ht="30" customHeight="1">
      <c r="A78" s="345"/>
      <c r="B78" s="345"/>
      <c r="C78" s="345"/>
      <c r="D78" s="345"/>
      <c r="E78" s="345"/>
      <c r="F78" s="345"/>
      <c r="G78" s="345"/>
      <c r="H78" s="345"/>
      <c r="I78" s="345"/>
      <c r="J78" s="345"/>
      <c r="K78" s="345"/>
      <c r="L78" s="345"/>
      <c r="M78" s="345"/>
      <c r="N78" s="345"/>
      <c r="O78" s="345"/>
      <c r="P78" s="345"/>
      <c r="Q78" s="345"/>
      <c r="R78" s="346"/>
      <c r="S78" s="346"/>
      <c r="T78" s="346"/>
      <c r="U78" s="346"/>
      <c r="V78" s="346"/>
      <c r="W78" s="347"/>
      <c r="X78" s="347"/>
    </row>
    <row r="79" spans="1:25" ht="30" customHeight="1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211" t="s">
        <v>110</v>
      </c>
      <c r="Q79" s="212"/>
      <c r="R79" s="215" t="s">
        <v>327</v>
      </c>
      <c r="S79" s="216"/>
      <c r="T79" s="215" t="s">
        <v>118</v>
      </c>
      <c r="U79" s="216"/>
      <c r="V79" s="217" t="s">
        <v>328</v>
      </c>
      <c r="W79" s="218"/>
      <c r="X79" s="111"/>
    </row>
    <row r="80" spans="1:25" ht="30" customHeight="1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213"/>
      <c r="Q80" s="214"/>
      <c r="R80" s="217">
        <f>V80/1.23</f>
        <v>0</v>
      </c>
      <c r="S80" s="218"/>
      <c r="T80" s="217">
        <f>R80*23%</f>
        <v>0</v>
      </c>
      <c r="U80" s="218"/>
      <c r="V80" s="217">
        <f>X66+Y74</f>
        <v>0</v>
      </c>
      <c r="W80" s="218"/>
      <c r="X80" s="111"/>
    </row>
    <row r="81" spans="1:24" ht="18.75" customHeight="1">
      <c r="A81" s="56"/>
      <c r="B81" s="57"/>
      <c r="C81" s="57"/>
      <c r="D81" s="57"/>
      <c r="E81" s="57"/>
      <c r="F81" s="10"/>
      <c r="G81" s="56"/>
      <c r="H81" s="58"/>
      <c r="I81" s="59"/>
      <c r="J81" s="59"/>
      <c r="K81" s="60"/>
      <c r="L81" s="60"/>
      <c r="M81" s="60"/>
      <c r="N81" s="61"/>
      <c r="O81" s="52"/>
      <c r="P81" s="56"/>
      <c r="Q81" s="56"/>
      <c r="R81" s="111"/>
      <c r="S81" s="111"/>
      <c r="T81" s="111"/>
      <c r="U81" s="111"/>
      <c r="V81" s="111"/>
      <c r="W81" s="111"/>
      <c r="X81" s="111"/>
    </row>
    <row r="82" spans="1:24" ht="18.75">
      <c r="A82" s="56"/>
      <c r="B82" s="57"/>
      <c r="C82" s="57"/>
      <c r="D82" s="57"/>
      <c r="E82" s="57"/>
      <c r="F82" s="10"/>
      <c r="G82" s="56"/>
      <c r="H82" s="58"/>
      <c r="I82" s="59"/>
      <c r="J82" s="59"/>
      <c r="K82" s="60"/>
      <c r="L82" s="60"/>
      <c r="M82" s="60"/>
      <c r="N82" s="61"/>
      <c r="O82" s="52"/>
      <c r="P82" s="56"/>
      <c r="Q82" s="56"/>
      <c r="R82" s="62"/>
      <c r="S82" s="63"/>
      <c r="T82" s="63"/>
      <c r="U82" s="63"/>
      <c r="V82" s="63"/>
      <c r="W82" s="63"/>
      <c r="X82" s="64"/>
    </row>
    <row r="83" spans="1:24" ht="18.75">
      <c r="A83" s="56"/>
      <c r="B83" s="274"/>
      <c r="C83" s="274"/>
      <c r="D83" s="274"/>
      <c r="E83" s="274"/>
      <c r="F83" s="274"/>
      <c r="G83" s="56"/>
      <c r="H83" s="58"/>
      <c r="I83" s="59"/>
      <c r="J83" s="59"/>
      <c r="K83" s="60"/>
      <c r="L83" s="60"/>
      <c r="M83" s="60"/>
      <c r="N83" s="61"/>
      <c r="O83" s="52"/>
      <c r="P83" s="56"/>
      <c r="Q83" s="56"/>
      <c r="R83" s="62"/>
      <c r="S83" s="63"/>
      <c r="T83" s="63"/>
      <c r="U83" s="63"/>
      <c r="V83" s="63"/>
      <c r="W83" s="63"/>
      <c r="X83" s="64"/>
    </row>
    <row r="84" spans="1:24" ht="18">
      <c r="D84" s="3"/>
      <c r="H84" s="1"/>
      <c r="I84" s="2"/>
      <c r="J84" s="2"/>
      <c r="O84" s="52"/>
      <c r="S84" s="51"/>
      <c r="T84" s="51"/>
      <c r="U84" s="51"/>
      <c r="V84" s="51"/>
      <c r="W84" s="51"/>
      <c r="X84" s="52"/>
    </row>
    <row r="85" spans="1:24" ht="18">
      <c r="B85" s="25"/>
      <c r="C85" s="25"/>
      <c r="D85" s="25"/>
      <c r="E85" s="25" t="s">
        <v>332</v>
      </c>
      <c r="H85" s="1"/>
      <c r="I85" s="2"/>
      <c r="J85" s="2"/>
    </row>
    <row r="86" spans="1:24" ht="18">
      <c r="D86" s="3"/>
      <c r="H86" s="1"/>
      <c r="I86" s="2"/>
      <c r="J86" s="2"/>
    </row>
    <row r="87" spans="1:24" ht="18.75">
      <c r="D87" s="3"/>
      <c r="E87" s="53"/>
      <c r="F87" s="65"/>
      <c r="G87" s="53"/>
      <c r="H87" s="66"/>
      <c r="I87" s="2"/>
      <c r="J87" s="2"/>
      <c r="K87" s="26"/>
      <c r="L87" s="26"/>
      <c r="M87" s="26"/>
    </row>
    <row r="88" spans="1:24" ht="18">
      <c r="D88" s="3"/>
      <c r="E88" s="100"/>
      <c r="F88" s="100"/>
      <c r="G88" s="100"/>
      <c r="H88" s="68"/>
      <c r="I88" s="27"/>
      <c r="J88" s="27"/>
      <c r="K88" s="27"/>
      <c r="L88" s="27"/>
      <c r="M88" s="27"/>
    </row>
    <row r="89" spans="1:24" ht="18">
      <c r="D89" s="3"/>
      <c r="E89" s="100"/>
      <c r="F89" s="100"/>
      <c r="G89" s="100"/>
      <c r="H89" s="68"/>
      <c r="I89" s="27"/>
      <c r="J89" s="27"/>
      <c r="K89" s="27"/>
      <c r="L89" s="27"/>
      <c r="M89" s="27"/>
    </row>
    <row r="90" spans="1:24" ht="18">
      <c r="D90" s="3"/>
      <c r="E90" s="100"/>
      <c r="F90" s="100"/>
      <c r="G90" s="100"/>
      <c r="H90" s="68"/>
      <c r="I90" s="27"/>
      <c r="J90" s="27"/>
      <c r="K90" s="27"/>
      <c r="L90" s="27"/>
      <c r="M90" s="27"/>
    </row>
    <row r="91" spans="1:24" ht="18">
      <c r="D91" s="3"/>
      <c r="E91" s="100"/>
      <c r="F91" s="100"/>
      <c r="G91" s="100"/>
      <c r="H91" s="68"/>
      <c r="I91" s="27"/>
      <c r="J91" s="27"/>
      <c r="K91" s="27"/>
      <c r="L91" s="27"/>
      <c r="M91" s="27"/>
    </row>
    <row r="92" spans="1:24" ht="18">
      <c r="D92" s="3"/>
      <c r="H92" s="1"/>
      <c r="I92" s="2"/>
      <c r="J92" s="2"/>
    </row>
    <row r="93" spans="1:24" ht="18">
      <c r="D93" s="3"/>
      <c r="H93" s="1"/>
      <c r="I93" s="2"/>
      <c r="J93" s="2"/>
    </row>
  </sheetData>
  <mergeCells count="128">
    <mergeCell ref="A42:A45"/>
    <mergeCell ref="B42:B45"/>
    <mergeCell ref="C42:C45"/>
    <mergeCell ref="D42:D45"/>
    <mergeCell ref="E42:E45"/>
    <mergeCell ref="A54:A56"/>
    <mergeCell ref="B54:B56"/>
    <mergeCell ref="C54:C56"/>
    <mergeCell ref="D54:D56"/>
    <mergeCell ref="E54:E56"/>
    <mergeCell ref="A50:A53"/>
    <mergeCell ref="B50:B53"/>
    <mergeCell ref="C50:C53"/>
    <mergeCell ref="D50:D53"/>
    <mergeCell ref="E50:E53"/>
    <mergeCell ref="C46:C49"/>
    <mergeCell ref="D46:D49"/>
    <mergeCell ref="E46:E49"/>
    <mergeCell ref="A62:A63"/>
    <mergeCell ref="B62:B63"/>
    <mergeCell ref="C62:C63"/>
    <mergeCell ref="D62:D63"/>
    <mergeCell ref="E62:E63"/>
    <mergeCell ref="A57:A61"/>
    <mergeCell ref="B57:B61"/>
    <mergeCell ref="C57:C61"/>
    <mergeCell ref="D57:D61"/>
    <mergeCell ref="E57:E61"/>
    <mergeCell ref="T16:W16"/>
    <mergeCell ref="L15:O15"/>
    <mergeCell ref="B83:F83"/>
    <mergeCell ref="X66:X67"/>
    <mergeCell ref="A36:A37"/>
    <mergeCell ref="B36:B37"/>
    <mergeCell ref="C36:C37"/>
    <mergeCell ref="D36:D37"/>
    <mergeCell ref="E36:E37"/>
    <mergeCell ref="A39:A40"/>
    <mergeCell ref="B39:B40"/>
    <mergeCell ref="C39:C40"/>
    <mergeCell ref="D39:D40"/>
    <mergeCell ref="E39:E40"/>
    <mergeCell ref="M66:M67"/>
    <mergeCell ref="N66:N67"/>
    <mergeCell ref="O66:O67"/>
    <mergeCell ref="S66:S67"/>
    <mergeCell ref="W66:W67"/>
    <mergeCell ref="A78:Q78"/>
    <mergeCell ref="R78:V78"/>
    <mergeCell ref="W78:X78"/>
    <mergeCell ref="A46:A49"/>
    <mergeCell ref="B46:B49"/>
    <mergeCell ref="A33:A35"/>
    <mergeCell ref="B33:B35"/>
    <mergeCell ref="C33:C35"/>
    <mergeCell ref="D33:D35"/>
    <mergeCell ref="E33:E35"/>
    <mergeCell ref="B12:X12"/>
    <mergeCell ref="F8:O8"/>
    <mergeCell ref="B13:I13"/>
    <mergeCell ref="B14:I14"/>
    <mergeCell ref="L14:X14"/>
    <mergeCell ref="A21:A24"/>
    <mergeCell ref="B21:B24"/>
    <mergeCell ref="C21:C24"/>
    <mergeCell ref="D21:D24"/>
    <mergeCell ref="E21:E24"/>
    <mergeCell ref="A25:A28"/>
    <mergeCell ref="B25:B28"/>
    <mergeCell ref="C25:C28"/>
    <mergeCell ref="D25:D28"/>
    <mergeCell ref="E25:E28"/>
    <mergeCell ref="X15:X17"/>
    <mergeCell ref="B16:B17"/>
    <mergeCell ref="C16:C17"/>
    <mergeCell ref="D16:D17"/>
    <mergeCell ref="B1:E1"/>
    <mergeCell ref="Q1:R1"/>
    <mergeCell ref="B3:E3"/>
    <mergeCell ref="A7:X7"/>
    <mergeCell ref="B11:Q11"/>
    <mergeCell ref="A29:A31"/>
    <mergeCell ref="B29:B31"/>
    <mergeCell ref="C29:C31"/>
    <mergeCell ref="D29:D31"/>
    <mergeCell ref="E29:E31"/>
    <mergeCell ref="A15:A17"/>
    <mergeCell ref="B15:D15"/>
    <mergeCell ref="E15:E17"/>
    <mergeCell ref="F15:H15"/>
    <mergeCell ref="I15:I17"/>
    <mergeCell ref="J15:J17"/>
    <mergeCell ref="K15:K17"/>
    <mergeCell ref="P15:S15"/>
    <mergeCell ref="T15:W15"/>
    <mergeCell ref="F16:F17"/>
    <mergeCell ref="G16:G17"/>
    <mergeCell ref="H16:H17"/>
    <mergeCell ref="L16:O16"/>
    <mergeCell ref="P16:S16"/>
    <mergeCell ref="S73:T73"/>
    <mergeCell ref="B74:F76"/>
    <mergeCell ref="K74:K76"/>
    <mergeCell ref="L74:L76"/>
    <mergeCell ref="M74:M76"/>
    <mergeCell ref="N74:O76"/>
    <mergeCell ref="P74:P76"/>
    <mergeCell ref="Q74:Q76"/>
    <mergeCell ref="R74:R76"/>
    <mergeCell ref="S74:T76"/>
    <mergeCell ref="B73:F73"/>
    <mergeCell ref="G73:J73"/>
    <mergeCell ref="N73:O73"/>
    <mergeCell ref="U74:U76"/>
    <mergeCell ref="V74:V76"/>
    <mergeCell ref="W74:W76"/>
    <mergeCell ref="X74:X76"/>
    <mergeCell ref="Y74:Y76"/>
    <mergeCell ref="H75:H76"/>
    <mergeCell ref="I75:I76"/>
    <mergeCell ref="J75:J76"/>
    <mergeCell ref="P79:Q80"/>
    <mergeCell ref="R79:S79"/>
    <mergeCell ref="T79:U79"/>
    <mergeCell ref="V79:W79"/>
    <mergeCell ref="R80:S80"/>
    <mergeCell ref="T80:U80"/>
    <mergeCell ref="V80:W80"/>
  </mergeCells>
  <pageMargins left="0.7" right="0.7" top="0.75" bottom="0.75" header="0.3" footer="0.3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CC5E52E-E194-42B5-BC48-8E3A320EBA0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KOŁOBRZEG</vt:lpstr>
      <vt:lpstr>KOSZALIN</vt:lpstr>
      <vt:lpstr>DARŁOWO</vt:lpstr>
    </vt:vector>
  </TitlesOfParts>
  <Company>Resort Obrony Narodowej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2 do SWZ</dc:title>
  <dc:creator>Letka Andrzej;SZP;TUN</dc:creator>
  <cp:lastModifiedBy>Kandut Magdalena</cp:lastModifiedBy>
  <cp:lastPrinted>2024-09-24T12:52:02Z</cp:lastPrinted>
  <dcterms:created xsi:type="dcterms:W3CDTF">2022-08-29T05:36:09Z</dcterms:created>
  <dcterms:modified xsi:type="dcterms:W3CDTF">2024-12-03T14:17:30Z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ac2a331c-87c0-4373-84dd-0137e4256d8d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0e3CgS6Jv/KLAqUtPddF3v49Pz/1vSd/</vt:lpwstr>
  </property>
  <property fmtid="{D5CDD505-2E9C-101B-9397-08002B2CF9AE}" pid="8" name="bjClsUserRVM">
    <vt:lpwstr>[]</vt:lpwstr>
  </property>
  <property fmtid="{D5CDD505-2E9C-101B-9397-08002B2CF9AE}" pid="9" name="s5636:Creator type=author">
    <vt:lpwstr>Letka Andrzej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10.49.198.88</vt:lpwstr>
  </property>
</Properties>
</file>